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19\SA\PE - 27-2019 - Locação de veículos Centro-Oeste e Estados da Região Norte\"/>
    </mc:Choice>
  </mc:AlternateContent>
  <bookViews>
    <workbookView xWindow="0" yWindow="0" windowWidth="28800" windowHeight="11700" activeTab="7"/>
  </bookViews>
  <sheets>
    <sheet name="Centro Oeste" sheetId="10" r:id="rId1"/>
    <sheet name="Acre" sheetId="11" r:id="rId2"/>
    <sheet name="Amapá" sheetId="12" r:id="rId3"/>
    <sheet name="Amazonas" sheetId="13" r:id="rId4"/>
    <sheet name="Pará" sheetId="14" r:id="rId5"/>
    <sheet name="Rondonia" sheetId="15" r:id="rId6"/>
    <sheet name="Roraima" sheetId="16" r:id="rId7"/>
    <sheet name="Tocantins" sheetId="1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0" i="10" l="1"/>
  <c r="X31" i="10"/>
  <c r="X32" i="10"/>
  <c r="X33" i="10"/>
  <c r="X34" i="10"/>
  <c r="X35" i="10"/>
  <c r="X36" i="10"/>
  <c r="X37" i="10"/>
  <c r="X38" i="10"/>
  <c r="X39" i="10"/>
  <c r="X40" i="10"/>
  <c r="X41" i="10"/>
  <c r="X42" i="10"/>
  <c r="X43" i="10"/>
  <c r="X44" i="10"/>
  <c r="X45" i="10"/>
  <c r="X46" i="10"/>
  <c r="X47" i="10"/>
  <c r="X29" i="10"/>
  <c r="X57" i="17" l="1"/>
  <c r="X56" i="17"/>
  <c r="X55" i="17"/>
  <c r="X52" i="17"/>
  <c r="X51" i="17"/>
  <c r="X50" i="17"/>
  <c r="X47" i="17"/>
  <c r="X46" i="17"/>
  <c r="X45" i="17"/>
  <c r="X44" i="17"/>
  <c r="X43" i="17"/>
  <c r="X42" i="17"/>
  <c r="X41" i="17"/>
  <c r="X40" i="17"/>
  <c r="X39" i="17"/>
  <c r="X38" i="17"/>
  <c r="X37" i="17"/>
  <c r="X36" i="17"/>
  <c r="X35" i="17"/>
  <c r="X34" i="17"/>
  <c r="X33" i="17"/>
  <c r="X32" i="17"/>
  <c r="X31" i="17"/>
  <c r="X30" i="17"/>
  <c r="X29" i="17"/>
  <c r="W24" i="17"/>
  <c r="S24" i="17"/>
  <c r="O24" i="17"/>
  <c r="K24" i="17"/>
  <c r="W23" i="17"/>
  <c r="S23" i="17"/>
  <c r="O23" i="17"/>
  <c r="K23" i="17"/>
  <c r="W22" i="17"/>
  <c r="S22" i="17"/>
  <c r="O22" i="17"/>
  <c r="K22" i="17"/>
  <c r="W21" i="17"/>
  <c r="S21" i="17"/>
  <c r="O21" i="17"/>
  <c r="K21" i="17"/>
  <c r="W20" i="17"/>
  <c r="S20" i="17"/>
  <c r="O20" i="17"/>
  <c r="K20" i="17"/>
  <c r="W19" i="17"/>
  <c r="S19" i="17"/>
  <c r="O19" i="17"/>
  <c r="K19" i="17"/>
  <c r="W18" i="17"/>
  <c r="S18" i="17"/>
  <c r="O18" i="17"/>
  <c r="K18" i="17"/>
  <c r="X18" i="17" s="1"/>
  <c r="W17" i="17"/>
  <c r="S17" i="17"/>
  <c r="O17" i="17"/>
  <c r="K17" i="17"/>
  <c r="W16" i="17"/>
  <c r="S16" i="17"/>
  <c r="O16" i="17"/>
  <c r="K16" i="17"/>
  <c r="W15" i="17"/>
  <c r="S15" i="17"/>
  <c r="O15" i="17"/>
  <c r="K15" i="17"/>
  <c r="W14" i="17"/>
  <c r="S14" i="17"/>
  <c r="O14" i="17"/>
  <c r="K14" i="17"/>
  <c r="W13" i="17"/>
  <c r="S13" i="17"/>
  <c r="O13" i="17"/>
  <c r="K13" i="17"/>
  <c r="W12" i="17"/>
  <c r="S12" i="17"/>
  <c r="O12" i="17"/>
  <c r="K12" i="17"/>
  <c r="W11" i="17"/>
  <c r="S11" i="17"/>
  <c r="O11" i="17"/>
  <c r="K11" i="17"/>
  <c r="W10" i="17"/>
  <c r="S10" i="17"/>
  <c r="O10" i="17"/>
  <c r="K10" i="17"/>
  <c r="W9" i="17"/>
  <c r="S9" i="17"/>
  <c r="O9" i="17"/>
  <c r="K9" i="17"/>
  <c r="W8" i="17"/>
  <c r="S8" i="17"/>
  <c r="O8" i="17"/>
  <c r="K8" i="17"/>
  <c r="W7" i="17"/>
  <c r="S7" i="17"/>
  <c r="O7" i="17"/>
  <c r="K7" i="17"/>
  <c r="W6" i="17"/>
  <c r="S6" i="17"/>
  <c r="O6" i="17"/>
  <c r="K6" i="17"/>
  <c r="W53" i="17" l="1"/>
  <c r="W58" i="17"/>
  <c r="X21" i="17"/>
  <c r="W48" i="17"/>
  <c r="X20" i="17"/>
  <c r="X11" i="17"/>
  <c r="X9" i="17"/>
  <c r="X16" i="17"/>
  <c r="X10" i="17"/>
  <c r="X7" i="17"/>
  <c r="X12" i="17"/>
  <c r="X17" i="17"/>
  <c r="X24" i="17"/>
  <c r="X13" i="17"/>
  <c r="X19" i="17"/>
  <c r="X6" i="17"/>
  <c r="X15" i="17"/>
  <c r="X22" i="17"/>
  <c r="X23" i="17"/>
  <c r="X8" i="17"/>
  <c r="X14" i="17"/>
  <c r="X25" i="17" l="1"/>
  <c r="W59" i="17" s="1"/>
  <c r="X57" i="16"/>
  <c r="X56" i="16"/>
  <c r="X55" i="16"/>
  <c r="W58" i="16" s="1"/>
  <c r="X52" i="16"/>
  <c r="X51" i="16"/>
  <c r="X50" i="16"/>
  <c r="X47" i="16"/>
  <c r="X46" i="16"/>
  <c r="X45" i="16"/>
  <c r="X44" i="16"/>
  <c r="X43" i="16"/>
  <c r="X42" i="16"/>
  <c r="X41" i="16"/>
  <c r="X40" i="16"/>
  <c r="X39" i="16"/>
  <c r="X38" i="16"/>
  <c r="X37" i="16"/>
  <c r="X36" i="16"/>
  <c r="X35" i="16"/>
  <c r="X34" i="16"/>
  <c r="X33" i="16"/>
  <c r="X32" i="16"/>
  <c r="X31" i="16"/>
  <c r="X30" i="16"/>
  <c r="X29" i="16"/>
  <c r="W24" i="16"/>
  <c r="S24" i="16"/>
  <c r="O24" i="16"/>
  <c r="K24" i="16"/>
  <c r="W23" i="16"/>
  <c r="S23" i="16"/>
  <c r="O23" i="16"/>
  <c r="K23" i="16"/>
  <c r="W22" i="16"/>
  <c r="S22" i="16"/>
  <c r="O22" i="16"/>
  <c r="K22" i="16"/>
  <c r="X22" i="16" s="1"/>
  <c r="W21" i="16"/>
  <c r="S21" i="16"/>
  <c r="O21" i="16"/>
  <c r="K21" i="16"/>
  <c r="W20" i="16"/>
  <c r="S20" i="16"/>
  <c r="O20" i="16"/>
  <c r="K20" i="16"/>
  <c r="W19" i="16"/>
  <c r="S19" i="16"/>
  <c r="O19" i="16"/>
  <c r="K19" i="16"/>
  <c r="W18" i="16"/>
  <c r="S18" i="16"/>
  <c r="O18" i="16"/>
  <c r="K18" i="16"/>
  <c r="W17" i="16"/>
  <c r="S17" i="16"/>
  <c r="O17" i="16"/>
  <c r="K17" i="16"/>
  <c r="W16" i="16"/>
  <c r="S16" i="16"/>
  <c r="O16" i="16"/>
  <c r="K16" i="16"/>
  <c r="W15" i="16"/>
  <c r="S15" i="16"/>
  <c r="O15" i="16"/>
  <c r="K15" i="16"/>
  <c r="W14" i="16"/>
  <c r="S14" i="16"/>
  <c r="O14" i="16"/>
  <c r="K14" i="16"/>
  <c r="W13" i="16"/>
  <c r="S13" i="16"/>
  <c r="O13" i="16"/>
  <c r="K13" i="16"/>
  <c r="W12" i="16"/>
  <c r="S12" i="16"/>
  <c r="O12" i="16"/>
  <c r="K12" i="16"/>
  <c r="W11" i="16"/>
  <c r="X11" i="16" s="1"/>
  <c r="S11" i="16"/>
  <c r="O11" i="16"/>
  <c r="K11" i="16"/>
  <c r="W10" i="16"/>
  <c r="S10" i="16"/>
  <c r="O10" i="16"/>
  <c r="K10" i="16"/>
  <c r="W9" i="16"/>
  <c r="S9" i="16"/>
  <c r="O9" i="16"/>
  <c r="K9" i="16"/>
  <c r="W8" i="16"/>
  <c r="S8" i="16"/>
  <c r="O8" i="16"/>
  <c r="K8" i="16"/>
  <c r="X8" i="16" s="1"/>
  <c r="W7" i="16"/>
  <c r="S7" i="16"/>
  <c r="O7" i="16"/>
  <c r="K7" i="16"/>
  <c r="W6" i="16"/>
  <c r="S6" i="16"/>
  <c r="O6" i="16"/>
  <c r="K6" i="16"/>
  <c r="X13" i="16" l="1"/>
  <c r="W48" i="16"/>
  <c r="W53" i="16"/>
  <c r="X14" i="16"/>
  <c r="X12" i="16"/>
  <c r="X10" i="16"/>
  <c r="X23" i="16"/>
  <c r="X17" i="16"/>
  <c r="X16" i="16"/>
  <c r="X24" i="16"/>
  <c r="X7" i="16"/>
  <c r="X18" i="16"/>
  <c r="X15" i="16"/>
  <c r="X20" i="16"/>
  <c r="X19" i="16"/>
  <c r="X21" i="16"/>
  <c r="X6" i="16"/>
  <c r="X9" i="16"/>
  <c r="X25" i="16" l="1"/>
  <c r="W59" i="16" s="1"/>
  <c r="X57" i="15"/>
  <c r="X56" i="15"/>
  <c r="X55" i="15"/>
  <c r="W58" i="15" s="1"/>
  <c r="X52" i="15"/>
  <c r="X51" i="15"/>
  <c r="X50" i="15"/>
  <c r="X47" i="15"/>
  <c r="X46" i="15"/>
  <c r="X45" i="15"/>
  <c r="X44" i="15"/>
  <c r="X43" i="15"/>
  <c r="X42" i="15"/>
  <c r="X41" i="15"/>
  <c r="X40" i="15"/>
  <c r="X39" i="15"/>
  <c r="X38" i="15"/>
  <c r="X37" i="15"/>
  <c r="X36" i="15"/>
  <c r="X35" i="15"/>
  <c r="X34" i="15"/>
  <c r="X33" i="15"/>
  <c r="X32" i="15"/>
  <c r="X31" i="15"/>
  <c r="X30" i="15"/>
  <c r="X29" i="15"/>
  <c r="W24" i="15"/>
  <c r="S24" i="15"/>
  <c r="O24" i="15"/>
  <c r="K24" i="15"/>
  <c r="X24" i="15" s="1"/>
  <c r="W23" i="15"/>
  <c r="S23" i="15"/>
  <c r="O23" i="15"/>
  <c r="K23" i="15"/>
  <c r="W22" i="15"/>
  <c r="S22" i="15"/>
  <c r="O22" i="15"/>
  <c r="K22" i="15"/>
  <c r="W21" i="15"/>
  <c r="S21" i="15"/>
  <c r="O21" i="15"/>
  <c r="K21" i="15"/>
  <c r="W20" i="15"/>
  <c r="S20" i="15"/>
  <c r="O20" i="15"/>
  <c r="K20" i="15"/>
  <c r="X20" i="15" s="1"/>
  <c r="W19" i="15"/>
  <c r="S19" i="15"/>
  <c r="O19" i="15"/>
  <c r="K19" i="15"/>
  <c r="W18" i="15"/>
  <c r="S18" i="15"/>
  <c r="O18" i="15"/>
  <c r="K18" i="15"/>
  <c r="W17" i="15"/>
  <c r="S17" i="15"/>
  <c r="O17" i="15"/>
  <c r="K17" i="15"/>
  <c r="W16" i="15"/>
  <c r="S16" i="15"/>
  <c r="O16" i="15"/>
  <c r="K16" i="15"/>
  <c r="W15" i="15"/>
  <c r="S15" i="15"/>
  <c r="O15" i="15"/>
  <c r="K15" i="15"/>
  <c r="W14" i="15"/>
  <c r="S14" i="15"/>
  <c r="O14" i="15"/>
  <c r="K14" i="15"/>
  <c r="X14" i="15" s="1"/>
  <c r="W13" i="15"/>
  <c r="S13" i="15"/>
  <c r="O13" i="15"/>
  <c r="K13" i="15"/>
  <c r="W12" i="15"/>
  <c r="S12" i="15"/>
  <c r="O12" i="15"/>
  <c r="K12" i="15"/>
  <c r="X12" i="15" s="1"/>
  <c r="W11" i="15"/>
  <c r="S11" i="15"/>
  <c r="O11" i="15"/>
  <c r="K11" i="15"/>
  <c r="X11" i="15" s="1"/>
  <c r="W10" i="15"/>
  <c r="S10" i="15"/>
  <c r="O10" i="15"/>
  <c r="K10" i="15"/>
  <c r="W9" i="15"/>
  <c r="S9" i="15"/>
  <c r="O9" i="15"/>
  <c r="K9" i="15"/>
  <c r="W8" i="15"/>
  <c r="S8" i="15"/>
  <c r="O8" i="15"/>
  <c r="K8" i="15"/>
  <c r="W7" i="15"/>
  <c r="S7" i="15"/>
  <c r="O7" i="15"/>
  <c r="K7" i="15"/>
  <c r="W6" i="15"/>
  <c r="S6" i="15"/>
  <c r="O6" i="15"/>
  <c r="K6" i="15"/>
  <c r="X7" i="15" l="1"/>
  <c r="W48" i="15"/>
  <c r="W53" i="15"/>
  <c r="X15" i="15"/>
  <c r="X6" i="15"/>
  <c r="X19" i="15"/>
  <c r="X21" i="15"/>
  <c r="X22" i="15"/>
  <c r="X8" i="15"/>
  <c r="X13" i="15"/>
  <c r="X16" i="15"/>
  <c r="X23" i="15"/>
  <c r="X9" i="15"/>
  <c r="X18" i="15"/>
  <c r="X10" i="15"/>
  <c r="X17" i="15"/>
  <c r="X25" i="15" l="1"/>
  <c r="W59" i="15" s="1"/>
  <c r="X57" i="14"/>
  <c r="X56" i="14"/>
  <c r="X55" i="14"/>
  <c r="W58" i="14" s="1"/>
  <c r="X52" i="14"/>
  <c r="X51" i="14"/>
  <c r="X50" i="14"/>
  <c r="W53" i="14" s="1"/>
  <c r="X47" i="14"/>
  <c r="X46" i="14"/>
  <c r="X45" i="14"/>
  <c r="X44" i="14"/>
  <c r="X43" i="14"/>
  <c r="X42" i="14"/>
  <c r="X41" i="14"/>
  <c r="X40" i="14"/>
  <c r="X39" i="14"/>
  <c r="X38" i="14"/>
  <c r="X37" i="14"/>
  <c r="X36" i="14"/>
  <c r="X35" i="14"/>
  <c r="X34" i="14"/>
  <c r="X33" i="14"/>
  <c r="X32" i="14"/>
  <c r="X31" i="14"/>
  <c r="X30" i="14"/>
  <c r="X29" i="14"/>
  <c r="W24" i="14"/>
  <c r="S24" i="14"/>
  <c r="O24" i="14"/>
  <c r="K24" i="14"/>
  <c r="X24" i="14" s="1"/>
  <c r="W23" i="14"/>
  <c r="S23" i="14"/>
  <c r="O23" i="14"/>
  <c r="K23" i="14"/>
  <c r="W22" i="14"/>
  <c r="S22" i="14"/>
  <c r="O22" i="14"/>
  <c r="K22" i="14"/>
  <c r="X22" i="14" s="1"/>
  <c r="X21" i="14"/>
  <c r="W21" i="14"/>
  <c r="S21" i="14"/>
  <c r="O21" i="14"/>
  <c r="K21" i="14"/>
  <c r="W20" i="14"/>
  <c r="S20" i="14"/>
  <c r="O20" i="14"/>
  <c r="K20" i="14"/>
  <c r="X20" i="14" s="1"/>
  <c r="W19" i="14"/>
  <c r="S19" i="14"/>
  <c r="O19" i="14"/>
  <c r="K19" i="14"/>
  <c r="W18" i="14"/>
  <c r="S18" i="14"/>
  <c r="O18" i="14"/>
  <c r="K18" i="14"/>
  <c r="W17" i="14"/>
  <c r="S17" i="14"/>
  <c r="O17" i="14"/>
  <c r="K17" i="14"/>
  <c r="W16" i="14"/>
  <c r="S16" i="14"/>
  <c r="O16" i="14"/>
  <c r="K16" i="14"/>
  <c r="X16" i="14" s="1"/>
  <c r="W15" i="14"/>
  <c r="S15" i="14"/>
  <c r="O15" i="14"/>
  <c r="K15" i="14"/>
  <c r="W14" i="14"/>
  <c r="S14" i="14"/>
  <c r="O14" i="14"/>
  <c r="K14" i="14"/>
  <c r="X14" i="14" s="1"/>
  <c r="W13" i="14"/>
  <c r="S13" i="14"/>
  <c r="O13" i="14"/>
  <c r="K13" i="14"/>
  <c r="W12" i="14"/>
  <c r="S12" i="14"/>
  <c r="O12" i="14"/>
  <c r="K12" i="14"/>
  <c r="X12" i="14" s="1"/>
  <c r="W11" i="14"/>
  <c r="S11" i="14"/>
  <c r="O11" i="14"/>
  <c r="K11" i="14"/>
  <c r="W10" i="14"/>
  <c r="S10" i="14"/>
  <c r="O10" i="14"/>
  <c r="K10" i="14"/>
  <c r="W9" i="14"/>
  <c r="S9" i="14"/>
  <c r="O9" i="14"/>
  <c r="K9" i="14"/>
  <c r="W8" i="14"/>
  <c r="S8" i="14"/>
  <c r="O8" i="14"/>
  <c r="K8" i="14"/>
  <c r="X8" i="14" s="1"/>
  <c r="W7" i="14"/>
  <c r="S7" i="14"/>
  <c r="O7" i="14"/>
  <c r="K7" i="14"/>
  <c r="W6" i="14"/>
  <c r="S6" i="14"/>
  <c r="O6" i="14"/>
  <c r="K6" i="14"/>
  <c r="X6" i="14" s="1"/>
  <c r="W48" i="14" l="1"/>
  <c r="X15" i="14"/>
  <c r="X19" i="14"/>
  <c r="X7" i="14"/>
  <c r="X9" i="14"/>
  <c r="X17" i="14"/>
  <c r="X11" i="14"/>
  <c r="X23" i="14"/>
  <c r="X13" i="14"/>
  <c r="X10" i="14"/>
  <c r="X18" i="14"/>
  <c r="X25" i="14" l="1"/>
  <c r="W59" i="14" s="1"/>
  <c r="X57" i="13"/>
  <c r="X56" i="13"/>
  <c r="X55" i="13"/>
  <c r="X52" i="13"/>
  <c r="X51" i="13"/>
  <c r="X50" i="13"/>
  <c r="X47" i="13"/>
  <c r="X46" i="13"/>
  <c r="X45" i="13"/>
  <c r="X44" i="13"/>
  <c r="X43" i="13"/>
  <c r="X42" i="13"/>
  <c r="X41" i="13"/>
  <c r="X40" i="13"/>
  <c r="X39" i="13"/>
  <c r="X38" i="13"/>
  <c r="X37" i="13"/>
  <c r="X36" i="13"/>
  <c r="X35" i="13"/>
  <c r="X34" i="13"/>
  <c r="X33" i="13"/>
  <c r="X32" i="13"/>
  <c r="X31" i="13"/>
  <c r="X30" i="13"/>
  <c r="X29" i="13"/>
  <c r="W24" i="13"/>
  <c r="S24" i="13"/>
  <c r="O24" i="13"/>
  <c r="K24" i="13"/>
  <c r="X24" i="13" s="1"/>
  <c r="W23" i="13"/>
  <c r="S23" i="13"/>
  <c r="O23" i="13"/>
  <c r="K23" i="13"/>
  <c r="W22" i="13"/>
  <c r="S22" i="13"/>
  <c r="O22" i="13"/>
  <c r="K22" i="13"/>
  <c r="W21" i="13"/>
  <c r="S21" i="13"/>
  <c r="O21" i="13"/>
  <c r="K21" i="13"/>
  <c r="W20" i="13"/>
  <c r="S20" i="13"/>
  <c r="O20" i="13"/>
  <c r="K20" i="13"/>
  <c r="W19" i="13"/>
  <c r="S19" i="13"/>
  <c r="O19" i="13"/>
  <c r="K19" i="13"/>
  <c r="W18" i="13"/>
  <c r="S18" i="13"/>
  <c r="O18" i="13"/>
  <c r="K18" i="13"/>
  <c r="W17" i="13"/>
  <c r="S17" i="13"/>
  <c r="O17" i="13"/>
  <c r="K17" i="13"/>
  <c r="W16" i="13"/>
  <c r="S16" i="13"/>
  <c r="O16" i="13"/>
  <c r="K16" i="13"/>
  <c r="W15" i="13"/>
  <c r="S15" i="13"/>
  <c r="O15" i="13"/>
  <c r="K15" i="13"/>
  <c r="W14" i="13"/>
  <c r="S14" i="13"/>
  <c r="O14" i="13"/>
  <c r="K14" i="13"/>
  <c r="W13" i="13"/>
  <c r="S13" i="13"/>
  <c r="O13" i="13"/>
  <c r="K13" i="13"/>
  <c r="W12" i="13"/>
  <c r="S12" i="13"/>
  <c r="O12" i="13"/>
  <c r="K12" i="13"/>
  <c r="W11" i="13"/>
  <c r="S11" i="13"/>
  <c r="O11" i="13"/>
  <c r="K11" i="13"/>
  <c r="W10" i="13"/>
  <c r="S10" i="13"/>
  <c r="O10" i="13"/>
  <c r="K10" i="13"/>
  <c r="W9" i="13"/>
  <c r="S9" i="13"/>
  <c r="O9" i="13"/>
  <c r="K9" i="13"/>
  <c r="W8" i="13"/>
  <c r="S8" i="13"/>
  <c r="O8" i="13"/>
  <c r="K8" i="13"/>
  <c r="W7" i="13"/>
  <c r="S7" i="13"/>
  <c r="O7" i="13"/>
  <c r="K7" i="13"/>
  <c r="W6" i="13"/>
  <c r="S6" i="13"/>
  <c r="O6" i="13"/>
  <c r="K6" i="13"/>
  <c r="W53" i="13" l="1"/>
  <c r="W58" i="13"/>
  <c r="W48" i="13"/>
  <c r="X12" i="13"/>
  <c r="X20" i="13"/>
  <c r="X19" i="13"/>
  <c r="X16" i="13"/>
  <c r="X10" i="13"/>
  <c r="X18" i="13"/>
  <c r="X21" i="13"/>
  <c r="X13" i="13"/>
  <c r="X8" i="13"/>
  <c r="X23" i="13"/>
  <c r="X11" i="13"/>
  <c r="X7" i="13"/>
  <c r="X6" i="13"/>
  <c r="X17" i="13"/>
  <c r="X22" i="13"/>
  <c r="X14" i="13"/>
  <c r="X15" i="13"/>
  <c r="X9" i="13"/>
  <c r="X25" i="13" l="1"/>
  <c r="W59" i="13" s="1"/>
  <c r="X57" i="12"/>
  <c r="X56" i="12"/>
  <c r="X55" i="12"/>
  <c r="W58" i="12" s="1"/>
  <c r="X52" i="12"/>
  <c r="X51" i="12"/>
  <c r="X50" i="12"/>
  <c r="W53" i="12" s="1"/>
  <c r="X47" i="12"/>
  <c r="X46" i="12"/>
  <c r="X45" i="12"/>
  <c r="X44" i="12"/>
  <c r="X43" i="12"/>
  <c r="X42" i="12"/>
  <c r="X41" i="12"/>
  <c r="X40" i="12"/>
  <c r="X39" i="12"/>
  <c r="X38" i="12"/>
  <c r="X37" i="12"/>
  <c r="X36" i="12"/>
  <c r="X35" i="12"/>
  <c r="X34" i="12"/>
  <c r="X33" i="12"/>
  <c r="X32" i="12"/>
  <c r="X31" i="12"/>
  <c r="X30" i="12"/>
  <c r="X29" i="12"/>
  <c r="W24" i="12"/>
  <c r="S24" i="12"/>
  <c r="O24" i="12"/>
  <c r="K24" i="12"/>
  <c r="W23" i="12"/>
  <c r="S23" i="12"/>
  <c r="O23" i="12"/>
  <c r="K23" i="12"/>
  <c r="W22" i="12"/>
  <c r="S22" i="12"/>
  <c r="O22" i="12"/>
  <c r="K22" i="12"/>
  <c r="W21" i="12"/>
  <c r="S21" i="12"/>
  <c r="O21" i="12"/>
  <c r="K21" i="12"/>
  <c r="W20" i="12"/>
  <c r="S20" i="12"/>
  <c r="O20" i="12"/>
  <c r="K20" i="12"/>
  <c r="W19" i="12"/>
  <c r="S19" i="12"/>
  <c r="O19" i="12"/>
  <c r="K19" i="12"/>
  <c r="W18" i="12"/>
  <c r="S18" i="12"/>
  <c r="O18" i="12"/>
  <c r="K18" i="12"/>
  <c r="W17" i="12"/>
  <c r="S17" i="12"/>
  <c r="O17" i="12"/>
  <c r="K17" i="12"/>
  <c r="W16" i="12"/>
  <c r="S16" i="12"/>
  <c r="O16" i="12"/>
  <c r="K16" i="12"/>
  <c r="W15" i="12"/>
  <c r="S15" i="12"/>
  <c r="O15" i="12"/>
  <c r="K15" i="12"/>
  <c r="W14" i="12"/>
  <c r="S14" i="12"/>
  <c r="O14" i="12"/>
  <c r="K14" i="12"/>
  <c r="W13" i="12"/>
  <c r="S13" i="12"/>
  <c r="O13" i="12"/>
  <c r="K13" i="12"/>
  <c r="W12" i="12"/>
  <c r="S12" i="12"/>
  <c r="O12" i="12"/>
  <c r="K12" i="12"/>
  <c r="W11" i="12"/>
  <c r="S11" i="12"/>
  <c r="O11" i="12"/>
  <c r="K11" i="12"/>
  <c r="W10" i="12"/>
  <c r="S10" i="12"/>
  <c r="O10" i="12"/>
  <c r="K10" i="12"/>
  <c r="W9" i="12"/>
  <c r="S9" i="12"/>
  <c r="O9" i="12"/>
  <c r="K9" i="12"/>
  <c r="W8" i="12"/>
  <c r="S8" i="12"/>
  <c r="O8" i="12"/>
  <c r="K8" i="12"/>
  <c r="W7" i="12"/>
  <c r="S7" i="12"/>
  <c r="O7" i="12"/>
  <c r="K7" i="12"/>
  <c r="W6" i="12"/>
  <c r="S6" i="12"/>
  <c r="O6" i="12"/>
  <c r="K6" i="12"/>
  <c r="W48" i="12" l="1"/>
  <c r="X13" i="12"/>
  <c r="X19" i="12"/>
  <c r="X7" i="12"/>
  <c r="X16" i="12"/>
  <c r="X18" i="12"/>
  <c r="X17" i="12"/>
  <c r="X8" i="12"/>
  <c r="X24" i="12"/>
  <c r="X10" i="12"/>
  <c r="X23" i="12"/>
  <c r="X9" i="12"/>
  <c r="X11" i="12"/>
  <c r="X15" i="12"/>
  <c r="X21" i="12"/>
  <c r="X12" i="12"/>
  <c r="X6" i="12"/>
  <c r="X22" i="12"/>
  <c r="X20" i="12"/>
  <c r="X14" i="12"/>
  <c r="X25" i="12" l="1"/>
  <c r="W59" i="12" s="1"/>
  <c r="X57" i="11"/>
  <c r="X56" i="11"/>
  <c r="X55" i="11"/>
  <c r="W58" i="11" s="1"/>
  <c r="X52" i="11"/>
  <c r="X51" i="11"/>
  <c r="X50" i="11"/>
  <c r="W53" i="11" s="1"/>
  <c r="X47" i="11"/>
  <c r="X46" i="11"/>
  <c r="X45" i="11"/>
  <c r="X44" i="11"/>
  <c r="X43" i="11"/>
  <c r="X42" i="11"/>
  <c r="X41" i="11"/>
  <c r="X40" i="11"/>
  <c r="X39" i="11"/>
  <c r="X38" i="11"/>
  <c r="X37" i="11"/>
  <c r="X36" i="11"/>
  <c r="X35" i="11"/>
  <c r="X34" i="11"/>
  <c r="X33" i="11"/>
  <c r="X32" i="11"/>
  <c r="X31" i="11"/>
  <c r="X30" i="11"/>
  <c r="X29" i="11"/>
  <c r="W24" i="11"/>
  <c r="S24" i="11"/>
  <c r="O24" i="11"/>
  <c r="K24" i="11"/>
  <c r="W23" i="11"/>
  <c r="S23" i="11"/>
  <c r="O23" i="11"/>
  <c r="K23" i="11"/>
  <c r="W22" i="11"/>
  <c r="S22" i="11"/>
  <c r="O22" i="11"/>
  <c r="X22" i="11" s="1"/>
  <c r="K22" i="11"/>
  <c r="W21" i="11"/>
  <c r="S21" i="11"/>
  <c r="O21" i="11"/>
  <c r="K21" i="11"/>
  <c r="X21" i="11" s="1"/>
  <c r="W20" i="11"/>
  <c r="S20" i="11"/>
  <c r="O20" i="11"/>
  <c r="K20" i="11"/>
  <c r="W19" i="11"/>
  <c r="S19" i="11"/>
  <c r="O19" i="11"/>
  <c r="K19" i="11"/>
  <c r="W18" i="11"/>
  <c r="S18" i="11"/>
  <c r="O18" i="11"/>
  <c r="K18" i="11"/>
  <c r="W17" i="11"/>
  <c r="S17" i="11"/>
  <c r="O17" i="11"/>
  <c r="K17" i="11"/>
  <c r="X17" i="11" s="1"/>
  <c r="W16" i="11"/>
  <c r="S16" i="11"/>
  <c r="O16" i="11"/>
  <c r="K16" i="11"/>
  <c r="W15" i="11"/>
  <c r="S15" i="11"/>
  <c r="O15" i="11"/>
  <c r="K15" i="11"/>
  <c r="X15" i="11" s="1"/>
  <c r="W14" i="11"/>
  <c r="S14" i="11"/>
  <c r="O14" i="11"/>
  <c r="K14" i="11"/>
  <c r="W13" i="11"/>
  <c r="S13" i="11"/>
  <c r="O13" i="11"/>
  <c r="K13" i="11"/>
  <c r="W12" i="11"/>
  <c r="S12" i="11"/>
  <c r="O12" i="11"/>
  <c r="K12" i="11"/>
  <c r="W11" i="11"/>
  <c r="S11" i="11"/>
  <c r="O11" i="11"/>
  <c r="K11" i="11"/>
  <c r="W10" i="11"/>
  <c r="S10" i="11"/>
  <c r="O10" i="11"/>
  <c r="K10" i="11"/>
  <c r="W9" i="11"/>
  <c r="S9" i="11"/>
  <c r="O9" i="11"/>
  <c r="K9" i="11"/>
  <c r="W8" i="11"/>
  <c r="S8" i="11"/>
  <c r="O8" i="11"/>
  <c r="K8" i="11"/>
  <c r="W7" i="11"/>
  <c r="S7" i="11"/>
  <c r="O7" i="11"/>
  <c r="K7" i="11"/>
  <c r="W6" i="11"/>
  <c r="S6" i="11"/>
  <c r="O6" i="11"/>
  <c r="K6" i="11"/>
  <c r="X14" i="11" l="1"/>
  <c r="X23" i="11"/>
  <c r="X16" i="11"/>
  <c r="X9" i="11"/>
  <c r="X13" i="11"/>
  <c r="X7" i="11"/>
  <c r="X6" i="11"/>
  <c r="X8" i="11"/>
  <c r="X10" i="11"/>
  <c r="X18" i="11"/>
  <c r="X24" i="11"/>
  <c r="X11" i="11"/>
  <c r="X19" i="11"/>
  <c r="X12" i="11"/>
  <c r="X20" i="11"/>
  <c r="W48" i="11"/>
  <c r="X25" i="11" l="1"/>
  <c r="W59" i="11"/>
  <c r="X57" i="10" l="1"/>
  <c r="X56" i="10"/>
  <c r="X55" i="10"/>
  <c r="W58" i="10" s="1"/>
  <c r="X52" i="10"/>
  <c r="X51" i="10"/>
  <c r="X50" i="10"/>
  <c r="W48" i="10"/>
  <c r="W24" i="10"/>
  <c r="S24" i="10"/>
  <c r="O24" i="10"/>
  <c r="K24" i="10"/>
  <c r="W23" i="10"/>
  <c r="S23" i="10"/>
  <c r="O23" i="10"/>
  <c r="K23" i="10"/>
  <c r="W22" i="10"/>
  <c r="S22" i="10"/>
  <c r="O22" i="10"/>
  <c r="K22" i="10"/>
  <c r="W21" i="10"/>
  <c r="S21" i="10"/>
  <c r="O21" i="10"/>
  <c r="K21" i="10"/>
  <c r="W20" i="10"/>
  <c r="S20" i="10"/>
  <c r="O20" i="10"/>
  <c r="K20" i="10"/>
  <c r="W19" i="10"/>
  <c r="S19" i="10"/>
  <c r="O19" i="10"/>
  <c r="K19" i="10"/>
  <c r="W18" i="10"/>
  <c r="S18" i="10"/>
  <c r="O18" i="10"/>
  <c r="K18" i="10"/>
  <c r="W17" i="10"/>
  <c r="S17" i="10"/>
  <c r="O17" i="10"/>
  <c r="K17" i="10"/>
  <c r="W16" i="10"/>
  <c r="S16" i="10"/>
  <c r="O16" i="10"/>
  <c r="K16" i="10"/>
  <c r="W15" i="10"/>
  <c r="S15" i="10"/>
  <c r="O15" i="10"/>
  <c r="K15" i="10"/>
  <c r="W14" i="10"/>
  <c r="S14" i="10"/>
  <c r="O14" i="10"/>
  <c r="K14" i="10"/>
  <c r="W13" i="10"/>
  <c r="S13" i="10"/>
  <c r="O13" i="10"/>
  <c r="K13" i="10"/>
  <c r="W12" i="10"/>
  <c r="S12" i="10"/>
  <c r="O12" i="10"/>
  <c r="K12" i="10"/>
  <c r="W11" i="10"/>
  <c r="S11" i="10"/>
  <c r="O11" i="10"/>
  <c r="K11" i="10"/>
  <c r="W10" i="10"/>
  <c r="S10" i="10"/>
  <c r="O10" i="10"/>
  <c r="K10" i="10"/>
  <c r="W9" i="10"/>
  <c r="S9" i="10"/>
  <c r="O9" i="10"/>
  <c r="K9" i="10"/>
  <c r="W8" i="10"/>
  <c r="S8" i="10"/>
  <c r="O8" i="10"/>
  <c r="K8" i="10"/>
  <c r="W7" i="10"/>
  <c r="S7" i="10"/>
  <c r="O7" i="10"/>
  <c r="K7" i="10"/>
  <c r="W6" i="10"/>
  <c r="S6" i="10"/>
  <c r="O6" i="10"/>
  <c r="K6" i="10"/>
  <c r="W53" i="10" l="1"/>
  <c r="X7" i="10"/>
  <c r="X9" i="10"/>
  <c r="X11" i="10"/>
  <c r="X13" i="10"/>
  <c r="X15" i="10"/>
  <c r="X17" i="10"/>
  <c r="X19" i="10"/>
  <c r="X21" i="10"/>
  <c r="X10" i="10"/>
  <c r="X16" i="10"/>
  <c r="X20" i="10"/>
  <c r="X12" i="10"/>
  <c r="X18" i="10"/>
  <c r="X24" i="10"/>
  <c r="X6" i="10"/>
  <c r="X22" i="10"/>
  <c r="X23" i="10"/>
  <c r="X14" i="10"/>
  <c r="X8" i="10"/>
  <c r="X25" i="10" l="1"/>
  <c r="W59" i="10" s="1"/>
</calcChain>
</file>

<file path=xl/sharedStrings.xml><?xml version="1.0" encoding="utf-8"?>
<sst xmlns="http://schemas.openxmlformats.org/spreadsheetml/2006/main" count="1069" uniqueCount="122">
  <si>
    <t>CÓDIGO</t>
  </si>
  <si>
    <t>VEÍCULOS (A)</t>
  </si>
  <si>
    <t>Até 06 (seis) dias consecutivos</t>
  </si>
  <si>
    <t>Consecutivas de 30 dias acima</t>
  </si>
  <si>
    <t>FÓRMULA</t>
  </si>
  <si>
    <t>FATOR DE PONDERAÇÃO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</si>
  <si>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</si>
  <si>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</si>
  <si>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</si>
  <si>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</si>
  <si>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</si>
  <si>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</si>
  <si>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</si>
  <si>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</si>
  <si>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</si>
  <si>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</si>
  <si>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</si>
  <si>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</si>
  <si>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</si>
  <si>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</si>
  <si>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</si>
  <si>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</si>
  <si>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</si>
  <si>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</si>
  <si>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</si>
  <si>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</si>
  <si>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</si>
  <si>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</si>
  <si>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</si>
  <si>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</si>
  <si>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</si>
  <si>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</si>
  <si>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</si>
  <si>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</si>
  <si>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</si>
  <si>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</si>
  <si>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</si>
  <si>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</si>
  <si>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</si>
  <si>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</si>
  <si>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</si>
  <si>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</si>
  <si>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</si>
  <si>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</si>
  <si>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</si>
  <si>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</si>
  <si>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</si>
  <si>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</si>
  <si>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</si>
  <si>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</si>
  <si>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</si>
  <si>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</si>
  <si>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>Caminhonete Exec 4x2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</si>
  <si>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</si>
  <si>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</si>
  <si>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</si>
  <si>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</si>
  <si>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</si>
  <si>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</si>
  <si>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</si>
  <si>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</si>
  <si>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</si>
  <si>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</si>
  <si>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</si>
  <si>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</si>
  <si>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</si>
  <si>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</si>
  <si>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</si>
  <si>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</si>
  <si>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</si>
  <si>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</si>
  <si>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</si>
  <si>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</si>
  <si>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</si>
  <si>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</si>
  <si>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PLANILHA DE CUSTOS ESTIMADOS</t>
  </si>
  <si>
    <t>"NO SHOW"</t>
  </si>
  <si>
    <t>FP8</t>
  </si>
  <si>
    <t>E1</t>
  </si>
  <si>
    <t>SUBTOTAL</t>
  </si>
  <si>
    <t>Diárias Motoristas</t>
  </si>
  <si>
    <t xml:space="preserve">Motorista </t>
  </si>
  <si>
    <t>Motorista c/ adicional 60%</t>
  </si>
  <si>
    <t>Hora Extra Motorista</t>
  </si>
  <si>
    <t>Litros</t>
  </si>
  <si>
    <t>R$</t>
  </si>
  <si>
    <t>Etanol</t>
  </si>
  <si>
    <t>Diesel</t>
  </si>
  <si>
    <t>- A diária de 10h será no máximo 80% da diária de 24h.</t>
  </si>
  <si>
    <t>Gasolina</t>
  </si>
  <si>
    <t>- A Hora Extra não poderá ultrapassar 20% da diária correspondente</t>
  </si>
  <si>
    <t>Combustível</t>
  </si>
  <si>
    <t>De 07 (sete) a 14 (catorze)
dias consecutivos</t>
  </si>
  <si>
    <t>De 15 (quinze) a 29 (vinte e nove)
dias consecutivos</t>
  </si>
  <si>
    <t>- O valor do "NO SHOW" não poderá ultrapassar 70% da diária de 24h da categoria correspondente</t>
  </si>
  <si>
    <t>TOTAL
COMBUSTÍVEL</t>
  </si>
  <si>
    <t>TOTAL
LOCAÇÃO DE VEÍCULOS</t>
  </si>
  <si>
    <t>TOTAL GRUPO 1</t>
  </si>
  <si>
    <t>DIÁRIA DE 24h
MÉDIA</t>
  </si>
  <si>
    <t>Hora Extra (24h)
MÉDIA</t>
  </si>
  <si>
    <t>DIÁRIA DE 10h
MÉDIA</t>
  </si>
  <si>
    <t>Hora Extra (10h)
MÉDIA</t>
  </si>
  <si>
    <t>E1
MÉDIA</t>
  </si>
  <si>
    <t>* Média de Preços Médios ao Consumidor - Referência mês de JULHO
AGÊNCIA NACIONAL DO PETRÓLEO, GÁS NATURAL E BIOCOMBUSTÍVEIS - ANP</t>
  </si>
  <si>
    <t>PLANILHA DE CUSTOS DETALHADA
GRUPO 1 - Região Centro-Oeste</t>
  </si>
  <si>
    <t xml:space="preserve">Caminhonete Exec 4x2 </t>
  </si>
  <si>
    <t>Motorista</t>
  </si>
  <si>
    <t>* Combustível</t>
  </si>
  <si>
    <t>TOTAL GRUPO 2</t>
  </si>
  <si>
    <t>* Média de Preços Médios ao Consumidor - Referência mês de JULHO - Gasolina e Diesel e  Referência mês de MAIO - Etanol
AGÊNCIA NACIONAL DO PETRÓLEO, GÁS NATURAL E BIOCOMBUSTÍVEIS - ANP</t>
  </si>
  <si>
    <t>TOTAL GRUPO 4</t>
  </si>
  <si>
    <t>TOTAL GRUPO 5</t>
  </si>
  <si>
    <t>TOTAL GRUPO 6</t>
  </si>
  <si>
    <t>TOTAL GRUPO 7</t>
  </si>
  <si>
    <t>TOTAL GRUPO 8</t>
  </si>
  <si>
    <t>PLANILHA DE CUSTOS DETALHADA
GRUPO 2 - ACRE</t>
  </si>
  <si>
    <t>PLANILHA DE CUSTOS DETALHADA
GRUPO 4 - AMAZONAS</t>
  </si>
  <si>
    <t>PLANILHA DE CUSTOS DETALHADA
GRUPO 5 - PARÁ</t>
  </si>
  <si>
    <t>PLANILHA DE CSUTOS DETALHADA
GRUPO 6 - RONDÔNIA</t>
  </si>
  <si>
    <t>PLANILHA DE CUSTOS DETALHADA
GRUPO 7 - RORAIMA</t>
  </si>
  <si>
    <t>PLANILHA DE CUSTOS DETALHADA
GRUPO 8 - TOCANTINS</t>
  </si>
  <si>
    <t>PLANILHA DE CUSTOS DETALHADA
GRUPO 3 - AMAPÁ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</si>
</sst>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$&quot;\ #,##0.00"/>
    <numFmt numFmtId="165" formatCode="#,##0.000"/>
    <numFmt numFmtId="166" formatCode="0.00000%"/>
  </numFmts>
  <fonts count="10" x14ac:knownFonts="1">
    <font>
      <sz val="10"/>
      <name val="Arial"/>
    </font>
    <font>
      <sz val="9"/>
      <name val="Times New Roman"/>
      <family val="1"/>
    </font>
    <font>
      <sz val="9"/>
      <name val="Arial"/>
      <family val="2"/>
    </font>
    <font>
      <b/>
      <i/>
      <sz val="14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indexed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3F99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27">
    <xf numFmtId="0" fontId="0" fillId="0" borderId="0" xfId="0"/>
    <xf numFmtId="0" fontId="2" fillId="0" borderId="0" xfId="0" applyFont="1" applyAlignment="1">
      <alignment vertical="center"/>
    </xf>
    <xf numFmtId="0" fontId="4" fillId="8" borderId="8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/>
    </xf>
    <xf numFmtId="4" fontId="4" fillId="8" borderId="7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4" fillId="8" borderId="13" xfId="0" applyNumberFormat="1" applyFont="1" applyFill="1" applyBorder="1" applyAlignment="1">
      <alignment horizontal="center" vertical="center"/>
    </xf>
    <xf numFmtId="4" fontId="4" fillId="8" borderId="12" xfId="0" applyNumberFormat="1" applyFont="1" applyFill="1" applyBorder="1" applyAlignment="1">
      <alignment horizontal="center" vertical="center"/>
    </xf>
    <xf numFmtId="4" fontId="2" fillId="3" borderId="8" xfId="0" applyNumberFormat="1" applyFont="1" applyFill="1" applyBorder="1" applyAlignment="1">
      <alignment horizontal="center" vertical="center"/>
    </xf>
    <xf numFmtId="4" fontId="2" fillId="12" borderId="15" xfId="0" applyNumberFormat="1" applyFont="1" applyFill="1" applyBorder="1" applyAlignment="1">
      <alignment vertical="center"/>
    </xf>
    <xf numFmtId="0" fontId="2" fillId="12" borderId="13" xfId="0" applyFont="1" applyFill="1" applyBorder="1" applyAlignment="1">
      <alignment vertical="center"/>
    </xf>
    <xf numFmtId="0" fontId="4" fillId="8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" fontId="2" fillId="12" borderId="14" xfId="0" applyNumberFormat="1" applyFont="1" applyFill="1" applyBorder="1" applyAlignment="1">
      <alignment horizontal="center" vertical="center"/>
    </xf>
    <xf numFmtId="0" fontId="7" fillId="8" borderId="0" xfId="0" quotePrefix="1" applyFont="1" applyFill="1" applyAlignment="1">
      <alignment horizontal="left" vertical="center"/>
    </xf>
    <xf numFmtId="4" fontId="2" fillId="14" borderId="8" xfId="0" applyNumberFormat="1" applyFont="1" applyFill="1" applyBorder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4" fontId="2" fillId="14" borderId="12" xfId="0" applyNumberFormat="1" applyFont="1" applyFill="1" applyBorder="1" applyAlignment="1">
      <alignment horizontal="center" vertical="center"/>
    </xf>
    <xf numFmtId="165" fontId="2" fillId="12" borderId="14" xfId="0" applyNumberFormat="1" applyFont="1" applyFill="1" applyBorder="1" applyAlignment="1">
      <alignment horizontal="center" vertical="center"/>
    </xf>
    <xf numFmtId="165" fontId="2" fillId="12" borderId="12" xfId="0" applyNumberFormat="1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4" fillId="8" borderId="0" xfId="0" quotePrefix="1" applyFont="1" applyFill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9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1" fontId="8" fillId="2" borderId="12" xfId="0" applyNumberFormat="1" applyFont="1" applyFill="1" applyBorder="1" applyAlignment="1">
      <alignment horizontal="center" vertical="center"/>
    </xf>
    <xf numFmtId="4" fontId="2" fillId="12" borderId="12" xfId="0" applyNumberFormat="1" applyFont="1" applyFill="1" applyBorder="1" applyAlignment="1">
      <alignment horizontal="center" vertical="center"/>
    </xf>
    <xf numFmtId="4" fontId="4" fillId="12" borderId="12" xfId="0" applyNumberFormat="1" applyFont="1" applyFill="1" applyBorder="1" applyAlignment="1">
      <alignment vertical="center"/>
    </xf>
    <xf numFmtId="4" fontId="4" fillId="8" borderId="0" xfId="0" applyNumberFormat="1" applyFont="1" applyFill="1" applyBorder="1" applyAlignment="1">
      <alignment vertical="center"/>
    </xf>
    <xf numFmtId="2" fontId="2" fillId="4" borderId="20" xfId="0" applyNumberFormat="1" applyFont="1" applyFill="1" applyBorder="1" applyAlignment="1">
      <alignment horizontal="center" vertical="center"/>
    </xf>
    <xf numFmtId="4" fontId="2" fillId="4" borderId="20" xfId="1" applyNumberFormat="1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vertical="center"/>
    </xf>
    <xf numFmtId="0" fontId="4" fillId="12" borderId="12" xfId="0" applyFont="1" applyFill="1" applyBorder="1" applyAlignment="1">
      <alignment horizontal="center" vertical="center" wrapText="1"/>
    </xf>
    <xf numFmtId="4" fontId="2" fillId="12" borderId="21" xfId="0" applyNumberFormat="1" applyFont="1" applyFill="1" applyBorder="1" applyAlignment="1">
      <alignment horizontal="center" vertical="center"/>
    </xf>
    <xf numFmtId="4" fontId="2" fillId="12" borderId="22" xfId="0" applyNumberFormat="1" applyFont="1" applyFill="1" applyBorder="1" applyAlignment="1">
      <alignment horizontal="center" vertical="center"/>
    </xf>
    <xf numFmtId="4" fontId="2" fillId="12" borderId="23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12" borderId="6" xfId="0" applyFont="1" applyFill="1" applyBorder="1" applyAlignment="1">
      <alignment vertical="center"/>
    </xf>
    <xf numFmtId="1" fontId="2" fillId="2" borderId="20" xfId="0" applyNumberFormat="1" applyFont="1" applyFill="1" applyBorder="1" applyAlignment="1">
      <alignment horizontal="center" vertical="center"/>
    </xf>
    <xf numFmtId="4" fontId="2" fillId="9" borderId="20" xfId="1" applyNumberFormat="1" applyFont="1" applyFill="1" applyBorder="1" applyAlignment="1">
      <alignment horizontal="center" vertical="center"/>
    </xf>
    <xf numFmtId="4" fontId="2" fillId="10" borderId="20" xfId="1" applyNumberFormat="1" applyFont="1" applyFill="1" applyBorder="1" applyAlignment="1">
      <alignment horizontal="center" vertical="center"/>
    </xf>
    <xf numFmtId="4" fontId="2" fillId="11" borderId="20" xfId="1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1" fontId="2" fillId="2" borderId="26" xfId="0" applyNumberFormat="1" applyFont="1" applyFill="1" applyBorder="1" applyAlignment="1">
      <alignment horizontal="center" vertical="center"/>
    </xf>
    <xf numFmtId="4" fontId="2" fillId="4" borderId="27" xfId="1" applyNumberFormat="1" applyFont="1" applyFill="1" applyBorder="1" applyAlignment="1">
      <alignment horizontal="center" vertical="center"/>
    </xf>
    <xf numFmtId="1" fontId="2" fillId="2" borderId="27" xfId="0" applyNumberFormat="1" applyFont="1" applyFill="1" applyBorder="1" applyAlignment="1">
      <alignment horizontal="center" vertical="center"/>
    </xf>
    <xf numFmtId="2" fontId="2" fillId="4" borderId="27" xfId="0" applyNumberFormat="1" applyFont="1" applyFill="1" applyBorder="1" applyAlignment="1">
      <alignment horizontal="center" vertical="center"/>
    </xf>
    <xf numFmtId="4" fontId="4" fillId="8" borderId="28" xfId="0" applyNumberFormat="1" applyFont="1" applyFill="1" applyBorder="1" applyAlignment="1">
      <alignment horizontal="center" vertical="center"/>
    </xf>
    <xf numFmtId="1" fontId="2" fillId="2" borderId="29" xfId="0" applyNumberFormat="1" applyFont="1" applyFill="1" applyBorder="1" applyAlignment="1">
      <alignment horizontal="center" vertical="center"/>
    </xf>
    <xf numFmtId="1" fontId="2" fillId="2" borderId="30" xfId="0" applyNumberFormat="1" applyFont="1" applyFill="1" applyBorder="1" applyAlignment="1">
      <alignment horizontal="center" vertical="center"/>
    </xf>
    <xf numFmtId="4" fontId="2" fillId="4" borderId="31" xfId="1" applyNumberFormat="1" applyFont="1" applyFill="1" applyBorder="1" applyAlignment="1">
      <alignment horizontal="center" vertical="center"/>
    </xf>
    <xf numFmtId="1" fontId="2" fillId="2" borderId="31" xfId="0" applyNumberFormat="1" applyFont="1" applyFill="1" applyBorder="1" applyAlignment="1">
      <alignment horizontal="center" vertical="center"/>
    </xf>
    <xf numFmtId="2" fontId="2" fillId="4" borderId="31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4" fontId="2" fillId="9" borderId="27" xfId="1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4" fontId="2" fillId="9" borderId="31" xfId="1" applyNumberFormat="1" applyFont="1" applyFill="1" applyBorder="1" applyAlignment="1">
      <alignment horizontal="center" vertical="center"/>
    </xf>
    <xf numFmtId="4" fontId="2" fillId="10" borderId="27" xfId="1" applyNumberFormat="1" applyFont="1" applyFill="1" applyBorder="1" applyAlignment="1">
      <alignment horizontal="center" vertical="center"/>
    </xf>
    <xf numFmtId="4" fontId="2" fillId="10" borderId="31" xfId="1" applyNumberFormat="1" applyFont="1" applyFill="1" applyBorder="1" applyAlignment="1">
      <alignment horizontal="center" vertical="center"/>
    </xf>
    <xf numFmtId="4" fontId="2" fillId="11" borderId="27" xfId="1" applyNumberFormat="1" applyFont="1" applyFill="1" applyBorder="1" applyAlignment="1">
      <alignment horizontal="center" vertical="center"/>
    </xf>
    <xf numFmtId="4" fontId="2" fillId="11" borderId="31" xfId="1" applyNumberFormat="1" applyFont="1" applyFill="1" applyBorder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/>
    </xf>
    <xf numFmtId="4" fontId="2" fillId="12" borderId="9" xfId="0" applyNumberFormat="1" applyFont="1" applyFill="1" applyBorder="1" applyAlignment="1">
      <alignment horizontal="center" vertical="center"/>
    </xf>
    <xf numFmtId="0" fontId="8" fillId="8" borderId="0" xfId="0" applyFont="1" applyFill="1" applyAlignment="1">
      <alignment vertical="center"/>
    </xf>
    <xf numFmtId="4" fontId="2" fillId="12" borderId="7" xfId="0" applyNumberFormat="1" applyFont="1" applyFill="1" applyBorder="1" applyAlignment="1">
      <alignment vertical="center"/>
    </xf>
    <xf numFmtId="0" fontId="4" fillId="8" borderId="0" xfId="0" quotePrefix="1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left" vertical="center"/>
    </xf>
    <xf numFmtId="0" fontId="4" fillId="12" borderId="14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4" fontId="7" fillId="8" borderId="0" xfId="0" quotePrefix="1" applyNumberFormat="1" applyFont="1" applyFill="1" applyAlignment="1">
      <alignment horizontal="left" vertical="center"/>
    </xf>
    <xf numFmtId="0" fontId="4" fillId="0" borderId="0" xfId="2" applyFont="1" applyFill="1" applyBorder="1" applyAlignment="1">
      <alignment vertical="center" wrapText="1"/>
    </xf>
    <xf numFmtId="0" fontId="4" fillId="8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4" fontId="4" fillId="12" borderId="14" xfId="0" applyNumberFormat="1" applyFont="1" applyFill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4" fillId="8" borderId="12" xfId="2" applyFont="1" applyFill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4" borderId="11" xfId="2" applyFont="1" applyFill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/>
    </xf>
    <xf numFmtId="0" fontId="4" fillId="5" borderId="11" xfId="2" applyFont="1" applyFill="1" applyBorder="1" applyAlignment="1">
      <alignment horizontal="center" vertical="center"/>
    </xf>
    <xf numFmtId="0" fontId="4" fillId="8" borderId="11" xfId="2" applyFont="1" applyFill="1" applyBorder="1" applyAlignment="1">
      <alignment horizontal="center" vertical="center"/>
    </xf>
    <xf numFmtId="0" fontId="4" fillId="6" borderId="11" xfId="2" applyFont="1" applyFill="1" applyBorder="1" applyAlignment="1">
      <alignment horizontal="center" vertical="center"/>
    </xf>
    <xf numFmtId="0" fontId="4" fillId="7" borderId="11" xfId="2" applyFont="1" applyFill="1" applyBorder="1" applyAlignment="1">
      <alignment horizontal="center" vertical="center"/>
    </xf>
    <xf numFmtId="0" fontId="4" fillId="8" borderId="1" xfId="2" applyFont="1" applyFill="1" applyBorder="1" applyAlignment="1">
      <alignment horizontal="center" vertical="center"/>
    </xf>
    <xf numFmtId="0" fontId="4" fillId="3" borderId="18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1" fontId="2" fillId="2" borderId="12" xfId="2" applyNumberFormat="1" applyFont="1" applyFill="1" applyBorder="1" applyAlignment="1">
      <alignment horizontal="center" vertical="center"/>
    </xf>
    <xf numFmtId="4" fontId="2" fillId="4" borderId="12" xfId="2" applyNumberFormat="1" applyFont="1" applyFill="1" applyBorder="1" applyAlignment="1">
      <alignment horizontal="center" vertical="center"/>
    </xf>
    <xf numFmtId="2" fontId="2" fillId="4" borderId="12" xfId="2" applyNumberFormat="1" applyFont="1" applyFill="1" applyBorder="1" applyAlignment="1">
      <alignment horizontal="center" vertical="center"/>
    </xf>
    <xf numFmtId="2" fontId="2" fillId="4" borderId="14" xfId="2" applyNumberFormat="1" applyFont="1" applyFill="1" applyBorder="1" applyAlignment="1">
      <alignment horizontal="center" vertical="center"/>
    </xf>
    <xf numFmtId="4" fontId="4" fillId="8" borderId="7" xfId="2" applyNumberFormat="1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horizontal="center" vertical="center"/>
    </xf>
    <xf numFmtId="4" fontId="2" fillId="9" borderId="14" xfId="2" applyNumberFormat="1" applyFont="1" applyFill="1" applyBorder="1" applyAlignment="1">
      <alignment horizontal="center" vertical="center"/>
    </xf>
    <xf numFmtId="4" fontId="4" fillId="8" borderId="13" xfId="2" applyNumberFormat="1" applyFont="1" applyFill="1" applyBorder="1" applyAlignment="1">
      <alignment horizontal="center" vertical="center"/>
    </xf>
    <xf numFmtId="4" fontId="2" fillId="10" borderId="14" xfId="2" applyNumberFormat="1" applyFont="1" applyFill="1" applyBorder="1" applyAlignment="1">
      <alignment horizontal="center" vertical="center"/>
    </xf>
    <xf numFmtId="4" fontId="2" fillId="11" borderId="14" xfId="2" applyNumberFormat="1" applyFont="1" applyFill="1" applyBorder="1" applyAlignment="1">
      <alignment horizontal="center" vertical="center"/>
    </xf>
    <xf numFmtId="4" fontId="4" fillId="8" borderId="12" xfId="2" applyNumberFormat="1" applyFont="1" applyFill="1" applyBorder="1" applyAlignment="1">
      <alignment horizontal="center" vertical="center"/>
    </xf>
    <xf numFmtId="4" fontId="2" fillId="3" borderId="8" xfId="2" applyNumberFormat="1" applyFont="1" applyFill="1" applyBorder="1" applyAlignment="1">
      <alignment horizontal="center" vertical="center"/>
    </xf>
    <xf numFmtId="4" fontId="2" fillId="12" borderId="15" xfId="2" applyNumberFormat="1" applyFont="1" applyFill="1" applyBorder="1" applyAlignment="1">
      <alignment vertical="center"/>
    </xf>
    <xf numFmtId="0" fontId="2" fillId="12" borderId="13" xfId="2" applyFont="1" applyFill="1" applyBorder="1" applyAlignment="1">
      <alignment vertical="center"/>
    </xf>
    <xf numFmtId="4" fontId="4" fillId="12" borderId="12" xfId="2" applyNumberFormat="1" applyFont="1" applyFill="1" applyBorder="1" applyAlignment="1">
      <alignment vertical="center"/>
    </xf>
    <xf numFmtId="0" fontId="4" fillId="8" borderId="0" xfId="2" applyFont="1" applyFill="1" applyAlignment="1">
      <alignment horizontal="center" vertical="center"/>
    </xf>
    <xf numFmtId="0" fontId="2" fillId="8" borderId="0" xfId="2" applyFont="1" applyFill="1" applyAlignment="1">
      <alignment horizontal="center" vertical="center"/>
    </xf>
    <xf numFmtId="0" fontId="1" fillId="8" borderId="0" xfId="2" applyFont="1" applyFill="1" applyAlignment="1">
      <alignment horizontal="center" vertical="center"/>
    </xf>
    <xf numFmtId="0" fontId="4" fillId="12" borderId="6" xfId="2" applyFont="1" applyFill="1" applyBorder="1" applyAlignment="1">
      <alignment horizontal="center" vertical="center"/>
    </xf>
    <xf numFmtId="0" fontId="4" fillId="12" borderId="8" xfId="2" applyFont="1" applyFill="1" applyBorder="1" applyAlignment="1">
      <alignment horizontal="center" vertical="center"/>
    </xf>
    <xf numFmtId="0" fontId="4" fillId="12" borderId="11" xfId="2" applyFont="1" applyFill="1" applyBorder="1" applyAlignment="1">
      <alignment horizontal="center" vertical="center"/>
    </xf>
    <xf numFmtId="0" fontId="7" fillId="8" borderId="0" xfId="2" applyFont="1" applyFill="1" applyAlignment="1">
      <alignment horizontal="center" vertical="center"/>
    </xf>
    <xf numFmtId="0" fontId="4" fillId="8" borderId="0" xfId="2" quotePrefix="1" applyFont="1" applyFill="1" applyBorder="1" applyAlignment="1">
      <alignment horizontal="left" vertical="center"/>
    </xf>
    <xf numFmtId="4" fontId="2" fillId="12" borderId="14" xfId="2" applyNumberFormat="1" applyFont="1" applyFill="1" applyBorder="1" applyAlignment="1">
      <alignment horizontal="center" vertical="center"/>
    </xf>
    <xf numFmtId="0" fontId="7" fillId="8" borderId="0" xfId="2" quotePrefix="1" applyFont="1" applyFill="1" applyAlignment="1">
      <alignment horizontal="left" vertical="center"/>
    </xf>
    <xf numFmtId="4" fontId="2" fillId="14" borderId="8" xfId="2" applyNumberFormat="1" applyFont="1" applyFill="1" applyBorder="1" applyAlignment="1">
      <alignment horizontal="center" vertical="center"/>
    </xf>
    <xf numFmtId="0" fontId="7" fillId="0" borderId="0" xfId="2" quotePrefix="1" applyFont="1" applyAlignment="1">
      <alignment horizontal="left" vertical="center"/>
    </xf>
    <xf numFmtId="0" fontId="4" fillId="0" borderId="12" xfId="2" applyFont="1" applyBorder="1" applyAlignment="1">
      <alignment horizontal="center" vertical="center"/>
    </xf>
    <xf numFmtId="4" fontId="9" fillId="12" borderId="14" xfId="2" applyNumberFormat="1" applyFont="1" applyFill="1" applyBorder="1" applyAlignment="1">
      <alignment horizontal="center" vertical="center"/>
    </xf>
    <xf numFmtId="4" fontId="2" fillId="14" borderId="12" xfId="2" applyNumberFormat="1" applyFont="1" applyFill="1" applyBorder="1" applyAlignment="1">
      <alignment horizontal="center" vertical="center"/>
    </xf>
    <xf numFmtId="4" fontId="7" fillId="8" borderId="0" xfId="2" quotePrefix="1" applyNumberFormat="1" applyFont="1" applyFill="1" applyAlignment="1">
      <alignment horizontal="left" vertical="center"/>
    </xf>
    <xf numFmtId="1" fontId="8" fillId="2" borderId="12" xfId="2" applyNumberFormat="1" applyFont="1" applyFill="1" applyBorder="1" applyAlignment="1">
      <alignment horizontal="center" vertical="center"/>
    </xf>
    <xf numFmtId="165" fontId="2" fillId="12" borderId="14" xfId="2" applyNumberFormat="1" applyFont="1" applyFill="1" applyBorder="1" applyAlignment="1">
      <alignment horizontal="center" vertical="center"/>
    </xf>
    <xf numFmtId="0" fontId="4" fillId="8" borderId="0" xfId="2" applyFont="1" applyFill="1" applyBorder="1" applyAlignment="1">
      <alignment horizontal="center" vertical="center"/>
    </xf>
    <xf numFmtId="165" fontId="2" fillId="12" borderId="12" xfId="2" applyNumberFormat="1" applyFont="1" applyFill="1" applyBorder="1" applyAlignment="1">
      <alignment horizontal="center" vertical="center"/>
    </xf>
    <xf numFmtId="0" fontId="4" fillId="8" borderId="7" xfId="2" applyFont="1" applyFill="1" applyBorder="1" applyAlignment="1">
      <alignment horizontal="center" vertical="center"/>
    </xf>
    <xf numFmtId="0" fontId="8" fillId="8" borderId="0" xfId="2" applyFont="1" applyFill="1" applyAlignment="1">
      <alignment vertical="center"/>
    </xf>
    <xf numFmtId="0" fontId="2" fillId="0" borderId="0" xfId="2" applyFont="1" applyAlignment="1">
      <alignment horizontal="center" vertical="center"/>
    </xf>
    <xf numFmtId="9" fontId="2" fillId="0" borderId="0" xfId="2" applyNumberFormat="1" applyFont="1" applyAlignment="1">
      <alignment vertical="center"/>
    </xf>
    <xf numFmtId="0" fontId="5" fillId="0" borderId="0" xfId="2" applyAlignment="1">
      <alignment vertical="center"/>
    </xf>
    <xf numFmtId="0" fontId="4" fillId="8" borderId="1" xfId="0" applyFont="1" applyFill="1" applyBorder="1" applyAlignment="1">
      <alignment horizontal="center" vertical="center"/>
    </xf>
    <xf numFmtId="4" fontId="2" fillId="4" borderId="12" xfId="0" applyNumberFormat="1" applyFont="1" applyFill="1" applyBorder="1" applyAlignment="1">
      <alignment horizontal="center" vertical="center"/>
    </xf>
    <xf numFmtId="2" fontId="2" fillId="4" borderId="12" xfId="0" applyNumberFormat="1" applyFont="1" applyFill="1" applyBorder="1" applyAlignment="1">
      <alignment horizontal="center" vertical="center"/>
    </xf>
    <xf numFmtId="4" fontId="2" fillId="9" borderId="14" xfId="0" applyNumberFormat="1" applyFont="1" applyFill="1" applyBorder="1" applyAlignment="1">
      <alignment horizontal="center" vertical="center"/>
    </xf>
    <xf numFmtId="4" fontId="2" fillId="10" borderId="14" xfId="0" applyNumberFormat="1" applyFont="1" applyFill="1" applyBorder="1" applyAlignment="1">
      <alignment horizontal="center" vertical="center"/>
    </xf>
    <xf numFmtId="4" fontId="2" fillId="11" borderId="14" xfId="0" applyNumberFormat="1" applyFont="1" applyFill="1" applyBorder="1" applyAlignment="1">
      <alignment horizontal="center" vertical="center"/>
    </xf>
    <xf numFmtId="4" fontId="9" fillId="12" borderId="14" xfId="0" applyNumberFormat="1" applyFont="1" applyFill="1" applyBorder="1" applyAlignment="1">
      <alignment horizontal="center" vertical="center"/>
    </xf>
    <xf numFmtId="1" fontId="2" fillId="2" borderId="12" xfId="1" applyNumberFormat="1" applyFont="1" applyFill="1" applyBorder="1" applyAlignment="1">
      <alignment horizontal="center" vertical="center"/>
    </xf>
    <xf numFmtId="1" fontId="2" fillId="2" borderId="14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1" fontId="2" fillId="2" borderId="4" xfId="1" applyNumberFormat="1" applyFont="1" applyFill="1" applyBorder="1" applyAlignment="1">
      <alignment horizontal="center" vertical="center"/>
    </xf>
    <xf numFmtId="0" fontId="7" fillId="8" borderId="0" xfId="0" quotePrefix="1" applyNumberFormat="1" applyFont="1" applyFill="1" applyAlignment="1">
      <alignment horizontal="left" vertical="center"/>
    </xf>
    <xf numFmtId="3" fontId="8" fillId="2" borderId="12" xfId="1" applyNumberFormat="1" applyFont="1" applyFill="1" applyBorder="1" applyAlignment="1">
      <alignment horizontal="center" vertical="center"/>
    </xf>
    <xf numFmtId="0" fontId="2" fillId="0" borderId="0" xfId="2" applyFont="1" applyBorder="1" applyAlignment="1">
      <alignment vertical="center"/>
    </xf>
    <xf numFmtId="0" fontId="2" fillId="2" borderId="12" xfId="1" applyFont="1" applyFill="1" applyBorder="1" applyAlignment="1">
      <alignment horizontal="center" vertical="center"/>
    </xf>
    <xf numFmtId="165" fontId="2" fillId="12" borderId="12" xfId="1" applyNumberFormat="1" applyFont="1" applyFill="1" applyBorder="1" applyAlignment="1">
      <alignment horizontal="center" vertical="center"/>
    </xf>
    <xf numFmtId="9" fontId="2" fillId="0" borderId="0" xfId="2" applyNumberFormat="1" applyFont="1" applyBorder="1" applyAlignment="1">
      <alignment vertical="center"/>
    </xf>
    <xf numFmtId="0" fontId="5" fillId="0" borderId="0" xfId="2" applyBorder="1" applyAlignment="1">
      <alignment vertical="center"/>
    </xf>
    <xf numFmtId="4" fontId="4" fillId="4" borderId="11" xfId="0" applyNumberFormat="1" applyFont="1" applyFill="1" applyBorder="1" applyAlignment="1">
      <alignment horizontal="center" vertical="center"/>
    </xf>
    <xf numFmtId="1" fontId="2" fillId="2" borderId="14" xfId="2" applyNumberFormat="1" applyFont="1" applyFill="1" applyBorder="1" applyAlignment="1">
      <alignment horizontal="center" vertical="center"/>
    </xf>
    <xf numFmtId="4" fontId="2" fillId="12" borderId="13" xfId="0" applyNumberFormat="1" applyFont="1" applyFill="1" applyBorder="1" applyAlignment="1">
      <alignment vertical="center"/>
    </xf>
    <xf numFmtId="4" fontId="2" fillId="8" borderId="0" xfId="0" applyNumberFormat="1" applyFont="1" applyFill="1" applyAlignment="1">
      <alignment horizontal="center" vertical="center"/>
    </xf>
    <xf numFmtId="4" fontId="7" fillId="8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" fontId="7" fillId="0" borderId="0" xfId="0" quotePrefix="1" applyNumberFormat="1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16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4" fillId="4" borderId="9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7" borderId="1" xfId="0" applyFont="1" applyFill="1" applyBorder="1" applyAlignment="1">
      <alignment horizontal="center" vertical="center" textRotation="90" wrapText="1"/>
    </xf>
    <xf numFmtId="0" fontId="4" fillId="7" borderId="9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12" borderId="15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 vertical="center" textRotation="90" wrapText="1"/>
    </xf>
    <xf numFmtId="0" fontId="6" fillId="12" borderId="15" xfId="0" applyFont="1" applyFill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6" fillId="12" borderId="1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textRotation="90" wrapText="1"/>
    </xf>
    <xf numFmtId="0" fontId="4" fillId="6" borderId="9" xfId="0" applyFont="1" applyFill="1" applyBorder="1" applyAlignment="1">
      <alignment horizontal="center" vertical="center" textRotation="90" wrapText="1"/>
    </xf>
    <xf numFmtId="0" fontId="2" fillId="13" borderId="15" xfId="0" applyFont="1" applyFill="1" applyBorder="1" applyAlignment="1">
      <alignment horizontal="center" vertical="center"/>
    </xf>
    <xf numFmtId="0" fontId="2" fillId="13" borderId="14" xfId="0" applyFont="1" applyFill="1" applyBorder="1" applyAlignment="1">
      <alignment horizontal="center" vertical="center"/>
    </xf>
    <xf numFmtId="4" fontId="4" fillId="8" borderId="15" xfId="0" applyNumberFormat="1" applyFont="1" applyFill="1" applyBorder="1" applyAlignment="1">
      <alignment horizontal="center" vertical="center"/>
    </xf>
    <xf numFmtId="4" fontId="4" fillId="8" borderId="17" xfId="0" applyNumberFormat="1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16" borderId="15" xfId="0" applyFont="1" applyFill="1" applyBorder="1" applyAlignment="1">
      <alignment horizontal="center" vertical="center" wrapText="1"/>
    </xf>
    <xf numFmtId="0" fontId="4" fillId="16" borderId="14" xfId="0" applyFont="1" applyFill="1" applyBorder="1" applyAlignment="1">
      <alignment horizontal="center" vertical="center" wrapText="1"/>
    </xf>
    <xf numFmtId="164" fontId="4" fillId="16" borderId="7" xfId="0" applyNumberFormat="1" applyFont="1" applyFill="1" applyBorder="1" applyAlignment="1">
      <alignment horizontal="center" vertical="center"/>
    </xf>
    <xf numFmtId="164" fontId="4" fillId="16" borderId="8" xfId="0" applyNumberFormat="1" applyFont="1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8" fillId="13" borderId="15" xfId="0" applyFont="1" applyFill="1" applyBorder="1" applyAlignment="1">
      <alignment horizontal="center" vertical="center"/>
    </xf>
    <xf numFmtId="0" fontId="8" fillId="13" borderId="14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8" borderId="0" xfId="0" applyFont="1" applyFill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2" fillId="8" borderId="15" xfId="0" applyNumberFormat="1" applyFont="1" applyFill="1" applyBorder="1" applyAlignment="1">
      <alignment horizontal="center" vertical="center"/>
    </xf>
    <xf numFmtId="4" fontId="2" fillId="8" borderId="14" xfId="0" applyNumberFormat="1" applyFont="1" applyFill="1" applyBorder="1" applyAlignment="1">
      <alignment horizontal="center" vertical="center"/>
    </xf>
    <xf numFmtId="0" fontId="4" fillId="15" borderId="15" xfId="0" applyFont="1" applyFill="1" applyBorder="1" applyAlignment="1">
      <alignment horizontal="left" vertical="center" wrapText="1"/>
    </xf>
    <xf numFmtId="0" fontId="4" fillId="15" borderId="13" xfId="0" applyFont="1" applyFill="1" applyBorder="1" applyAlignment="1">
      <alignment horizontal="left" vertical="center" wrapText="1"/>
    </xf>
    <xf numFmtId="0" fontId="4" fillId="15" borderId="14" xfId="0" applyFont="1" applyFill="1" applyBorder="1" applyAlignment="1">
      <alignment horizontal="left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2" fillId="8" borderId="0" xfId="2" applyFont="1" applyFill="1" applyAlignment="1">
      <alignment horizontal="left" vertical="center" wrapText="1"/>
    </xf>
    <xf numFmtId="0" fontId="8" fillId="8" borderId="0" xfId="2" applyFont="1" applyFill="1" applyAlignment="1">
      <alignment horizontal="left" vertical="center"/>
    </xf>
    <xf numFmtId="0" fontId="4" fillId="16" borderId="15" xfId="2" applyFont="1" applyFill="1" applyBorder="1" applyAlignment="1">
      <alignment horizontal="center" vertical="center" wrapText="1"/>
    </xf>
    <xf numFmtId="0" fontId="4" fillId="16" borderId="14" xfId="2" applyFont="1" applyFill="1" applyBorder="1" applyAlignment="1">
      <alignment horizontal="center" vertical="center" wrapText="1"/>
    </xf>
    <xf numFmtId="4" fontId="4" fillId="16" borderId="15" xfId="2" applyNumberFormat="1" applyFont="1" applyFill="1" applyBorder="1" applyAlignment="1">
      <alignment horizontal="center" vertical="center"/>
    </xf>
    <xf numFmtId="4" fontId="4" fillId="16" borderId="14" xfId="2" applyNumberFormat="1" applyFont="1" applyFill="1" applyBorder="1" applyAlignment="1">
      <alignment horizontal="center" vertical="center"/>
    </xf>
    <xf numFmtId="0" fontId="8" fillId="13" borderId="15" xfId="2" applyFont="1" applyFill="1" applyBorder="1" applyAlignment="1">
      <alignment horizontal="center" vertical="center"/>
    </xf>
    <xf numFmtId="0" fontId="8" fillId="13" borderId="14" xfId="2" applyFont="1" applyFill="1" applyBorder="1" applyAlignment="1">
      <alignment horizontal="center" vertical="center"/>
    </xf>
    <xf numFmtId="0" fontId="4" fillId="0" borderId="15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4" fontId="4" fillId="8" borderId="15" xfId="2" applyNumberFormat="1" applyFont="1" applyFill="1" applyBorder="1" applyAlignment="1">
      <alignment horizontal="center" vertical="center"/>
    </xf>
    <xf numFmtId="4" fontId="4" fillId="8" borderId="17" xfId="2" applyNumberFormat="1" applyFont="1" applyFill="1" applyBorder="1" applyAlignment="1">
      <alignment horizontal="center" vertical="center"/>
    </xf>
    <xf numFmtId="0" fontId="4" fillId="8" borderId="15" xfId="2" applyFont="1" applyFill="1" applyBorder="1" applyAlignment="1">
      <alignment horizontal="center" vertical="center" wrapText="1"/>
    </xf>
    <xf numFmtId="0" fontId="4" fillId="8" borderId="14" xfId="2" applyFont="1" applyFill="1" applyBorder="1" applyAlignment="1">
      <alignment horizontal="center" vertical="center" wrapText="1"/>
    </xf>
    <xf numFmtId="4" fontId="4" fillId="0" borderId="15" xfId="2" applyNumberFormat="1" applyFont="1" applyBorder="1" applyAlignment="1">
      <alignment horizontal="center" vertical="center"/>
    </xf>
    <xf numFmtId="4" fontId="4" fillId="0" borderId="14" xfId="2" applyNumberFormat="1" applyFont="1" applyBorder="1" applyAlignment="1">
      <alignment horizontal="center" vertical="center"/>
    </xf>
    <xf numFmtId="0" fontId="4" fillId="8" borderId="7" xfId="2" applyFont="1" applyFill="1" applyBorder="1" applyAlignment="1">
      <alignment horizontal="center" vertical="center"/>
    </xf>
    <xf numFmtId="0" fontId="2" fillId="13" borderId="15" xfId="2" applyFont="1" applyFill="1" applyBorder="1" applyAlignment="1">
      <alignment horizontal="center" vertical="center"/>
    </xf>
    <xf numFmtId="0" fontId="2" fillId="13" borderId="14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center" vertical="center" textRotation="90" wrapText="1"/>
    </xf>
    <xf numFmtId="0" fontId="4" fillId="2" borderId="9" xfId="2" applyFont="1" applyFill="1" applyBorder="1" applyAlignment="1">
      <alignment horizontal="center" vertical="center" textRotation="90" wrapText="1"/>
    </xf>
    <xf numFmtId="0" fontId="4" fillId="7" borderId="1" xfId="2" applyFont="1" applyFill="1" applyBorder="1" applyAlignment="1">
      <alignment horizontal="center" vertical="center" textRotation="90" wrapText="1"/>
    </xf>
    <xf numFmtId="0" fontId="4" fillId="7" borderId="9" xfId="2" applyFont="1" applyFill="1" applyBorder="1" applyAlignment="1">
      <alignment horizontal="center" vertical="center" textRotation="90" wrapText="1"/>
    </xf>
    <xf numFmtId="0" fontId="6" fillId="12" borderId="15" xfId="2" applyFont="1" applyFill="1" applyBorder="1" applyAlignment="1">
      <alignment horizontal="center" vertical="center"/>
    </xf>
    <xf numFmtId="0" fontId="6" fillId="12" borderId="13" xfId="2" applyFont="1" applyFill="1" applyBorder="1" applyAlignment="1">
      <alignment horizontal="center" vertical="center"/>
    </xf>
    <xf numFmtId="0" fontId="6" fillId="12" borderId="14" xfId="2" applyFont="1" applyFill="1" applyBorder="1" applyAlignment="1">
      <alignment horizontal="center" vertical="center"/>
    </xf>
    <xf numFmtId="0" fontId="4" fillId="12" borderId="6" xfId="2" applyFont="1" applyFill="1" applyBorder="1" applyAlignment="1">
      <alignment horizontal="center" vertical="center"/>
    </xf>
    <xf numFmtId="0" fontId="4" fillId="12" borderId="7" xfId="2" applyFont="1" applyFill="1" applyBorder="1" applyAlignment="1">
      <alignment horizontal="center" vertical="center"/>
    </xf>
    <xf numFmtId="0" fontId="4" fillId="12" borderId="19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center" vertical="center"/>
    </xf>
    <xf numFmtId="0" fontId="4" fillId="5" borderId="1" xfId="2" applyFont="1" applyFill="1" applyBorder="1" applyAlignment="1">
      <alignment horizontal="center" vertical="center" textRotation="90" wrapText="1"/>
    </xf>
    <xf numFmtId="0" fontId="4" fillId="5" borderId="9" xfId="2" applyFont="1" applyFill="1" applyBorder="1" applyAlignment="1">
      <alignment horizontal="center" vertical="center" textRotation="90" wrapText="1"/>
    </xf>
    <xf numFmtId="0" fontId="4" fillId="6" borderId="1" xfId="2" applyFont="1" applyFill="1" applyBorder="1" applyAlignment="1">
      <alignment horizontal="center" vertical="center" textRotation="90" wrapText="1"/>
    </xf>
    <xf numFmtId="0" fontId="4" fillId="6" borderId="9" xfId="2" applyFont="1" applyFill="1" applyBorder="1" applyAlignment="1">
      <alignment horizontal="center" vertical="center" textRotation="90" wrapText="1"/>
    </xf>
    <xf numFmtId="0" fontId="4" fillId="4" borderId="1" xfId="2" applyFont="1" applyFill="1" applyBorder="1" applyAlignment="1">
      <alignment horizontal="center" vertical="center" textRotation="90" wrapText="1"/>
    </xf>
    <xf numFmtId="0" fontId="4" fillId="4" borderId="9" xfId="2" applyFont="1" applyFill="1" applyBorder="1" applyAlignment="1">
      <alignment horizontal="center" vertical="center" textRotation="90" wrapText="1"/>
    </xf>
    <xf numFmtId="0" fontId="3" fillId="0" borderId="0" xfId="2" applyFont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textRotation="90"/>
    </xf>
    <xf numFmtId="0" fontId="4" fillId="2" borderId="5" xfId="2" applyFont="1" applyFill="1" applyBorder="1" applyAlignment="1">
      <alignment horizontal="center" vertical="center" textRotation="90"/>
    </xf>
    <xf numFmtId="0" fontId="4" fillId="2" borderId="10" xfId="2" applyFont="1" applyFill="1" applyBorder="1" applyAlignment="1">
      <alignment horizontal="center" vertical="center" textRotation="90"/>
    </xf>
    <xf numFmtId="0" fontId="4" fillId="2" borderId="1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5" borderId="2" xfId="2" applyFont="1" applyFill="1" applyBorder="1" applyAlignment="1">
      <alignment horizontal="center" vertical="center" wrapText="1"/>
    </xf>
    <xf numFmtId="0" fontId="4" fillId="5" borderId="3" xfId="2" applyFont="1" applyFill="1" applyBorder="1" applyAlignment="1">
      <alignment horizontal="center" vertical="center" wrapText="1"/>
    </xf>
    <xf numFmtId="0" fontId="4" fillId="5" borderId="4" xfId="2" applyFont="1" applyFill="1" applyBorder="1" applyAlignment="1">
      <alignment horizontal="center" vertical="center" wrapText="1"/>
    </xf>
    <xf numFmtId="0" fontId="4" fillId="6" borderId="2" xfId="2" applyFont="1" applyFill="1" applyBorder="1" applyAlignment="1">
      <alignment horizontal="center" vertical="center" wrapText="1"/>
    </xf>
    <xf numFmtId="0" fontId="4" fillId="6" borderId="3" xfId="2" applyFont="1" applyFill="1" applyBorder="1" applyAlignment="1">
      <alignment horizontal="center" vertical="center" wrapText="1"/>
    </xf>
    <xf numFmtId="0" fontId="4" fillId="6" borderId="4" xfId="2" applyFont="1" applyFill="1" applyBorder="1" applyAlignment="1">
      <alignment horizontal="center" vertical="center" wrapText="1"/>
    </xf>
    <xf numFmtId="0" fontId="4" fillId="7" borderId="2" xfId="2" applyFont="1" applyFill="1" applyBorder="1" applyAlignment="1">
      <alignment horizontal="center" vertical="center"/>
    </xf>
    <xf numFmtId="0" fontId="4" fillId="7" borderId="3" xfId="2" applyFont="1" applyFill="1" applyBorder="1" applyAlignment="1">
      <alignment horizontal="center" vertical="center"/>
    </xf>
    <xf numFmtId="0" fontId="4" fillId="7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9" xfId="2" applyFont="1" applyFill="1" applyBorder="1" applyAlignment="1">
      <alignment horizontal="center" vertical="center"/>
    </xf>
    <xf numFmtId="0" fontId="4" fillId="15" borderId="15" xfId="1" applyFont="1" applyFill="1" applyBorder="1" applyAlignment="1">
      <alignment horizontal="left" vertical="center" wrapText="1"/>
    </xf>
    <xf numFmtId="0" fontId="4" fillId="15" borderId="13" xfId="1" applyFont="1" applyFill="1" applyBorder="1" applyAlignment="1">
      <alignment horizontal="left" vertical="center" wrapText="1"/>
    </xf>
    <xf numFmtId="0" fontId="4" fillId="15" borderId="14" xfId="1" applyFont="1" applyFill="1" applyBorder="1" applyAlignment="1">
      <alignment horizontal="left" vertical="center" wrapText="1"/>
    </xf>
    <xf numFmtId="4" fontId="4" fillId="16" borderId="15" xfId="0" applyNumberFormat="1" applyFont="1" applyFill="1" applyBorder="1" applyAlignment="1">
      <alignment horizontal="center" vertical="center"/>
    </xf>
    <xf numFmtId="4" fontId="4" fillId="16" borderId="14" xfId="0" applyNumberFormat="1" applyFont="1" applyFill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0" fontId="4" fillId="12" borderId="7" xfId="0" applyFont="1" applyFill="1" applyBorder="1" applyAlignment="1">
      <alignment horizontal="center" vertical="center"/>
    </xf>
    <xf numFmtId="0" fontId="4" fillId="12" borderId="1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2" fillId="15" borderId="15" xfId="2" applyFont="1" applyFill="1" applyBorder="1" applyAlignment="1">
      <alignment horizontal="left" vertical="center" wrapText="1"/>
    </xf>
    <xf numFmtId="0" fontId="8" fillId="15" borderId="13" xfId="2" applyFont="1" applyFill="1" applyBorder="1" applyAlignment="1">
      <alignment horizontal="left" vertical="center"/>
    </xf>
    <xf numFmtId="0" fontId="8" fillId="15" borderId="14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textRotation="90" wrapText="1"/>
    </xf>
    <xf numFmtId="4" fontId="4" fillId="4" borderId="9" xfId="0" applyNumberFormat="1" applyFont="1" applyFill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showGridLines="0" topLeftCell="A28" zoomScaleNormal="100" workbookViewId="0">
      <selection sqref="A1:X60"/>
    </sheetView>
  </sheetViews>
  <sheetFormatPr defaultRowHeight="12.75" x14ac:dyDescent="0.2"/>
  <cols>
    <col min="1" max="1" width="9.140625" style="40"/>
    <col min="2" max="2" width="26.140625" style="40" customWidth="1"/>
    <col min="3" max="3" width="9.28515625" style="40" bestFit="1" customWidth="1"/>
    <col min="4" max="4" width="9.28515625" style="40" customWidth="1"/>
    <col min="5" max="5" width="9.28515625" style="40" bestFit="1" customWidth="1"/>
    <col min="6" max="6" width="9.28515625" style="40" customWidth="1"/>
    <col min="7" max="7" width="9.28515625" style="40" bestFit="1" customWidth="1"/>
    <col min="8" max="8" width="9.28515625" style="40" customWidth="1"/>
    <col min="9" max="9" width="9.28515625" style="40" bestFit="1" customWidth="1"/>
    <col min="10" max="10" width="9.28515625" style="40" customWidth="1"/>
    <col min="11" max="11" width="11.42578125" style="40" customWidth="1"/>
    <col min="12" max="12" width="9.28515625" style="40" bestFit="1" customWidth="1"/>
    <col min="13" max="14" width="9.28515625" style="40" customWidth="1"/>
    <col min="15" max="15" width="10.5703125" style="40" customWidth="1"/>
    <col min="16" max="16" width="9.28515625" style="40" bestFit="1" customWidth="1"/>
    <col min="17" max="17" width="10.42578125" style="40" customWidth="1"/>
    <col min="18" max="18" width="10" style="40" customWidth="1"/>
    <col min="19" max="19" width="10.42578125" style="40" bestFit="1" customWidth="1"/>
    <col min="20" max="20" width="9.28515625" style="40" bestFit="1" customWidth="1"/>
    <col min="21" max="22" width="9.28515625" style="40" customWidth="1"/>
    <col min="23" max="23" width="11.140625" style="40" customWidth="1"/>
    <col min="24" max="24" width="9.85546875" style="40" bestFit="1" customWidth="1"/>
    <col min="25" max="16384" width="9.140625" style="40"/>
  </cols>
  <sheetData>
    <row r="1" spans="1:24" s="1" customFormat="1" ht="69" customHeight="1" thickBot="1" x14ac:dyDescent="0.25">
      <c r="A1" s="181" t="s">
        <v>104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</row>
    <row r="2" spans="1:24" s="1" customFormat="1" ht="38.25" customHeight="1" thickBot="1" x14ac:dyDescent="0.25">
      <c r="A2" s="182" t="s">
        <v>0</v>
      </c>
      <c r="B2" s="184" t="s">
        <v>1</v>
      </c>
      <c r="C2" s="186" t="s">
        <v>2</v>
      </c>
      <c r="D2" s="186"/>
      <c r="E2" s="186"/>
      <c r="F2" s="186"/>
      <c r="G2" s="186"/>
      <c r="H2" s="186"/>
      <c r="I2" s="186"/>
      <c r="J2" s="186"/>
      <c r="K2" s="187"/>
      <c r="L2" s="188" t="s">
        <v>92</v>
      </c>
      <c r="M2" s="189"/>
      <c r="N2" s="189"/>
      <c r="O2" s="190"/>
      <c r="P2" s="191" t="s">
        <v>93</v>
      </c>
      <c r="Q2" s="192"/>
      <c r="R2" s="192"/>
      <c r="S2" s="193"/>
      <c r="T2" s="194" t="s">
        <v>3</v>
      </c>
      <c r="U2" s="195"/>
      <c r="V2" s="195"/>
      <c r="W2" s="196"/>
      <c r="X2" s="197" t="s">
        <v>4</v>
      </c>
    </row>
    <row r="3" spans="1:24" s="1" customFormat="1" ht="12.75" customHeight="1" thickBot="1" x14ac:dyDescent="0.25">
      <c r="A3" s="183"/>
      <c r="B3" s="185"/>
      <c r="C3" s="199" t="s">
        <v>5</v>
      </c>
      <c r="D3" s="201" t="s">
        <v>98</v>
      </c>
      <c r="E3" s="203" t="s">
        <v>5</v>
      </c>
      <c r="F3" s="201" t="s">
        <v>99</v>
      </c>
      <c r="G3" s="203" t="s">
        <v>5</v>
      </c>
      <c r="H3" s="201" t="s">
        <v>100</v>
      </c>
      <c r="I3" s="203" t="s">
        <v>5</v>
      </c>
      <c r="J3" s="201" t="s">
        <v>101</v>
      </c>
      <c r="K3" s="49" t="s">
        <v>10</v>
      </c>
      <c r="L3" s="203" t="s">
        <v>5</v>
      </c>
      <c r="M3" s="211" t="s">
        <v>98</v>
      </c>
      <c r="N3" s="211" t="s">
        <v>99</v>
      </c>
      <c r="O3" s="49" t="s">
        <v>10</v>
      </c>
      <c r="P3" s="203" t="s">
        <v>5</v>
      </c>
      <c r="Q3" s="216" t="s">
        <v>98</v>
      </c>
      <c r="R3" s="216" t="s">
        <v>99</v>
      </c>
      <c r="S3" s="49" t="s">
        <v>10</v>
      </c>
      <c r="T3" s="203" t="s">
        <v>5</v>
      </c>
      <c r="U3" s="205" t="s">
        <v>98</v>
      </c>
      <c r="V3" s="205" t="s">
        <v>99</v>
      </c>
      <c r="W3" s="49" t="s">
        <v>10</v>
      </c>
      <c r="X3" s="198"/>
    </row>
    <row r="4" spans="1:24" s="1" customFormat="1" ht="63.75" customHeight="1" thickBot="1" x14ac:dyDescent="0.25">
      <c r="A4" s="183"/>
      <c r="B4" s="185"/>
      <c r="C4" s="200"/>
      <c r="D4" s="202"/>
      <c r="E4" s="204"/>
      <c r="F4" s="202"/>
      <c r="G4" s="204"/>
      <c r="H4" s="202"/>
      <c r="I4" s="204"/>
      <c r="J4" s="202"/>
      <c r="K4" s="3" t="s">
        <v>11</v>
      </c>
      <c r="L4" s="204"/>
      <c r="M4" s="212"/>
      <c r="N4" s="212"/>
      <c r="O4" s="3" t="s">
        <v>12</v>
      </c>
      <c r="P4" s="204"/>
      <c r="Q4" s="217"/>
      <c r="R4" s="217"/>
      <c r="S4" s="3" t="s">
        <v>13</v>
      </c>
      <c r="T4" s="204"/>
      <c r="U4" s="206"/>
      <c r="V4" s="206"/>
      <c r="W4" s="3" t="s">
        <v>14</v>
      </c>
      <c r="X4" s="207" t="s">
        <v>15</v>
      </c>
    </row>
    <row r="5" spans="1:24" s="1" customFormat="1" ht="13.5" customHeight="1" thickBot="1" x14ac:dyDescent="0.25">
      <c r="A5" s="183"/>
      <c r="B5" s="185"/>
      <c r="C5" s="4" t="s">
        <v>16</v>
      </c>
      <c r="D5" s="5" t="s">
        <v>17</v>
      </c>
      <c r="E5" s="4" t="s">
        <v>18</v>
      </c>
      <c r="F5" s="5" t="s">
        <v>19</v>
      </c>
      <c r="G5" s="4" t="s">
        <v>20</v>
      </c>
      <c r="H5" s="5" t="s">
        <v>21</v>
      </c>
      <c r="I5" s="4" t="s">
        <v>22</v>
      </c>
      <c r="J5" s="55" t="s">
        <v>23</v>
      </c>
      <c r="K5" s="7" t="s">
        <v>24</v>
      </c>
      <c r="L5" s="4" t="s">
        <v>25</v>
      </c>
      <c r="M5" s="6"/>
      <c r="N5" s="6"/>
      <c r="O5" s="7" t="s">
        <v>28</v>
      </c>
      <c r="P5" s="4" t="s">
        <v>29</v>
      </c>
      <c r="Q5" s="8"/>
      <c r="R5" s="8"/>
      <c r="S5" s="7" t="s">
        <v>32</v>
      </c>
      <c r="T5" s="4" t="s">
        <v>33</v>
      </c>
      <c r="U5" s="9" t="s">
        <v>34</v>
      </c>
      <c r="V5" s="9" t="s">
        <v>35</v>
      </c>
      <c r="W5" s="7" t="s">
        <v>36</v>
      </c>
      <c r="X5" s="208"/>
    </row>
    <row r="6" spans="1:24" s="1" customFormat="1" thickBot="1" x14ac:dyDescent="0.25">
      <c r="A6" s="61" t="s">
        <v>37</v>
      </c>
      <c r="B6" s="62" t="s">
        <v>38</v>
      </c>
      <c r="C6" s="64">
        <v>5</v>
      </c>
      <c r="D6" s="65"/>
      <c r="E6" s="66">
        <v>1</v>
      </c>
      <c r="F6" s="67"/>
      <c r="G6" s="66">
        <v>2</v>
      </c>
      <c r="H6" s="65"/>
      <c r="I6" s="66">
        <v>1</v>
      </c>
      <c r="J6" s="67"/>
      <c r="K6" s="68">
        <f>ROUND((C6*D6)+(E6*F6)+(G6*H6)+(I6*J6),2)</f>
        <v>0</v>
      </c>
      <c r="L6" s="74">
        <v>1</v>
      </c>
      <c r="M6" s="75"/>
      <c r="N6" s="75"/>
      <c r="O6" s="68">
        <f>ROUND((L6*M6)+N6,2)</f>
        <v>0</v>
      </c>
      <c r="P6" s="74">
        <v>1</v>
      </c>
      <c r="Q6" s="79"/>
      <c r="R6" s="79"/>
      <c r="S6" s="68">
        <f>ROUND((P6*Q6)+R6,2)</f>
        <v>0</v>
      </c>
      <c r="T6" s="74">
        <v>1</v>
      </c>
      <c r="U6" s="81"/>
      <c r="V6" s="81"/>
      <c r="W6" s="68">
        <f t="shared" ref="W6:W24" si="0">ROUND((T6*U6)+V6,2)</f>
        <v>0</v>
      </c>
      <c r="X6" s="83">
        <f t="shared" ref="X6:X24" si="1">ROUND(SUM(K6,O6,S6,W6),2)</f>
        <v>0</v>
      </c>
    </row>
    <row r="7" spans="1:24" s="1" customFormat="1" thickBot="1" x14ac:dyDescent="0.25">
      <c r="A7" s="61" t="s">
        <v>39</v>
      </c>
      <c r="B7" s="62" t="s">
        <v>40</v>
      </c>
      <c r="C7" s="69">
        <v>1</v>
      </c>
      <c r="D7" s="48"/>
      <c r="E7" s="57">
        <v>1</v>
      </c>
      <c r="F7" s="47"/>
      <c r="G7" s="57">
        <v>1</v>
      </c>
      <c r="H7" s="48"/>
      <c r="I7" s="57">
        <v>1</v>
      </c>
      <c r="J7" s="47"/>
      <c r="K7" s="68">
        <f t="shared" ref="K7:K24" si="2">ROUND((C7*D7)+(E7*F7)+(G7*H7)+(I7*J7),2)</f>
        <v>0</v>
      </c>
      <c r="L7" s="76">
        <v>1</v>
      </c>
      <c r="M7" s="58"/>
      <c r="N7" s="58"/>
      <c r="O7" s="68">
        <f t="shared" ref="O7:O24" si="3">ROUND((L7*M7)+N7,2)</f>
        <v>0</v>
      </c>
      <c r="P7" s="76">
        <v>1</v>
      </c>
      <c r="Q7" s="59"/>
      <c r="R7" s="59"/>
      <c r="S7" s="68">
        <f t="shared" ref="S7:S24" si="4">ROUND((P7*Q7)+R7,2)</f>
        <v>0</v>
      </c>
      <c r="T7" s="76">
        <v>1</v>
      </c>
      <c r="U7" s="60"/>
      <c r="V7" s="60"/>
      <c r="W7" s="68">
        <f t="shared" si="0"/>
        <v>0</v>
      </c>
      <c r="X7" s="83">
        <f t="shared" si="1"/>
        <v>0</v>
      </c>
    </row>
    <row r="8" spans="1:24" s="1" customFormat="1" thickBot="1" x14ac:dyDescent="0.25">
      <c r="A8" s="61" t="s">
        <v>41</v>
      </c>
      <c r="B8" s="62" t="s">
        <v>42</v>
      </c>
      <c r="C8" s="69">
        <v>1</v>
      </c>
      <c r="D8" s="48"/>
      <c r="E8" s="57">
        <v>1</v>
      </c>
      <c r="F8" s="47"/>
      <c r="G8" s="57">
        <v>1</v>
      </c>
      <c r="H8" s="48"/>
      <c r="I8" s="57">
        <v>1</v>
      </c>
      <c r="J8" s="47"/>
      <c r="K8" s="68">
        <f t="shared" si="2"/>
        <v>0</v>
      </c>
      <c r="L8" s="76">
        <v>1</v>
      </c>
      <c r="M8" s="58"/>
      <c r="N8" s="58"/>
      <c r="O8" s="68">
        <f t="shared" si="3"/>
        <v>0</v>
      </c>
      <c r="P8" s="76">
        <v>1</v>
      </c>
      <c r="Q8" s="59"/>
      <c r="R8" s="59"/>
      <c r="S8" s="68">
        <f t="shared" si="4"/>
        <v>0</v>
      </c>
      <c r="T8" s="76">
        <v>1</v>
      </c>
      <c r="U8" s="60"/>
      <c r="V8" s="60"/>
      <c r="W8" s="68">
        <f t="shared" si="0"/>
        <v>0</v>
      </c>
      <c r="X8" s="83">
        <f t="shared" si="1"/>
        <v>0</v>
      </c>
    </row>
    <row r="9" spans="1:24" s="1" customFormat="1" thickBot="1" x14ac:dyDescent="0.25">
      <c r="A9" s="61" t="s">
        <v>43</v>
      </c>
      <c r="B9" s="62" t="s">
        <v>44</v>
      </c>
      <c r="C9" s="69">
        <v>1</v>
      </c>
      <c r="D9" s="48"/>
      <c r="E9" s="57">
        <v>1</v>
      </c>
      <c r="F9" s="47"/>
      <c r="G9" s="57">
        <v>1</v>
      </c>
      <c r="H9" s="48"/>
      <c r="I9" s="57">
        <v>1</v>
      </c>
      <c r="J9" s="47"/>
      <c r="K9" s="68">
        <f t="shared" si="2"/>
        <v>0</v>
      </c>
      <c r="L9" s="76">
        <v>1</v>
      </c>
      <c r="M9" s="58"/>
      <c r="N9" s="58"/>
      <c r="O9" s="68">
        <f t="shared" si="3"/>
        <v>0</v>
      </c>
      <c r="P9" s="76">
        <v>1</v>
      </c>
      <c r="Q9" s="59"/>
      <c r="R9" s="59"/>
      <c r="S9" s="68">
        <f t="shared" si="4"/>
        <v>0</v>
      </c>
      <c r="T9" s="76">
        <v>1</v>
      </c>
      <c r="U9" s="60"/>
      <c r="V9" s="60"/>
      <c r="W9" s="68">
        <f t="shared" si="0"/>
        <v>0</v>
      </c>
      <c r="X9" s="83">
        <f t="shared" si="1"/>
        <v>0</v>
      </c>
    </row>
    <row r="10" spans="1:24" s="1" customFormat="1" thickBot="1" x14ac:dyDescent="0.25">
      <c r="A10" s="61" t="s">
        <v>45</v>
      </c>
      <c r="B10" s="62" t="s">
        <v>46</v>
      </c>
      <c r="C10" s="69">
        <v>3</v>
      </c>
      <c r="D10" s="48"/>
      <c r="E10" s="57">
        <v>1</v>
      </c>
      <c r="F10" s="47"/>
      <c r="G10" s="57">
        <v>3</v>
      </c>
      <c r="H10" s="48"/>
      <c r="I10" s="57">
        <v>1</v>
      </c>
      <c r="J10" s="47"/>
      <c r="K10" s="68">
        <f t="shared" si="2"/>
        <v>0</v>
      </c>
      <c r="L10" s="76">
        <v>1</v>
      </c>
      <c r="M10" s="58"/>
      <c r="N10" s="58"/>
      <c r="O10" s="68">
        <f t="shared" si="3"/>
        <v>0</v>
      </c>
      <c r="P10" s="76">
        <v>1</v>
      </c>
      <c r="Q10" s="59"/>
      <c r="R10" s="59"/>
      <c r="S10" s="68">
        <f t="shared" si="4"/>
        <v>0</v>
      </c>
      <c r="T10" s="76">
        <v>1</v>
      </c>
      <c r="U10" s="60"/>
      <c r="V10" s="60"/>
      <c r="W10" s="68">
        <f t="shared" si="0"/>
        <v>0</v>
      </c>
      <c r="X10" s="83">
        <f t="shared" si="1"/>
        <v>0</v>
      </c>
    </row>
    <row r="11" spans="1:24" s="1" customFormat="1" thickBot="1" x14ac:dyDescent="0.25">
      <c r="A11" s="61" t="s">
        <v>47</v>
      </c>
      <c r="B11" s="62" t="s">
        <v>48</v>
      </c>
      <c r="C11" s="69">
        <v>3</v>
      </c>
      <c r="D11" s="48"/>
      <c r="E11" s="57">
        <v>1</v>
      </c>
      <c r="F11" s="47"/>
      <c r="G11" s="57">
        <v>3</v>
      </c>
      <c r="H11" s="48"/>
      <c r="I11" s="57">
        <v>1</v>
      </c>
      <c r="J11" s="47"/>
      <c r="K11" s="68">
        <f t="shared" si="2"/>
        <v>0</v>
      </c>
      <c r="L11" s="76">
        <v>1</v>
      </c>
      <c r="M11" s="58"/>
      <c r="N11" s="58"/>
      <c r="O11" s="68">
        <f t="shared" si="3"/>
        <v>0</v>
      </c>
      <c r="P11" s="76">
        <v>1</v>
      </c>
      <c r="Q11" s="59"/>
      <c r="R11" s="59"/>
      <c r="S11" s="68">
        <f t="shared" si="4"/>
        <v>0</v>
      </c>
      <c r="T11" s="76">
        <v>1</v>
      </c>
      <c r="U11" s="60"/>
      <c r="V11" s="60"/>
      <c r="W11" s="68">
        <f t="shared" si="0"/>
        <v>0</v>
      </c>
      <c r="X11" s="83">
        <f t="shared" si="1"/>
        <v>0</v>
      </c>
    </row>
    <row r="12" spans="1:24" s="1" customFormat="1" thickBot="1" x14ac:dyDescent="0.25">
      <c r="A12" s="61" t="s">
        <v>49</v>
      </c>
      <c r="B12" s="62" t="s">
        <v>50</v>
      </c>
      <c r="C12" s="69">
        <v>10</v>
      </c>
      <c r="D12" s="48"/>
      <c r="E12" s="57">
        <v>3</v>
      </c>
      <c r="F12" s="47"/>
      <c r="G12" s="57">
        <v>7</v>
      </c>
      <c r="H12" s="48"/>
      <c r="I12" s="57">
        <v>1</v>
      </c>
      <c r="J12" s="47"/>
      <c r="K12" s="68">
        <f t="shared" si="2"/>
        <v>0</v>
      </c>
      <c r="L12" s="76">
        <v>1</v>
      </c>
      <c r="M12" s="58"/>
      <c r="N12" s="58"/>
      <c r="O12" s="68">
        <f t="shared" si="3"/>
        <v>0</v>
      </c>
      <c r="P12" s="76">
        <v>1</v>
      </c>
      <c r="Q12" s="59"/>
      <c r="R12" s="59"/>
      <c r="S12" s="68">
        <f t="shared" si="4"/>
        <v>0</v>
      </c>
      <c r="T12" s="76">
        <v>1</v>
      </c>
      <c r="U12" s="60"/>
      <c r="V12" s="60"/>
      <c r="W12" s="68">
        <f t="shared" si="0"/>
        <v>0</v>
      </c>
      <c r="X12" s="83">
        <f t="shared" si="1"/>
        <v>0</v>
      </c>
    </row>
    <row r="13" spans="1:24" s="1" customFormat="1" thickBot="1" x14ac:dyDescent="0.25">
      <c r="A13" s="61" t="s">
        <v>51</v>
      </c>
      <c r="B13" s="62" t="s">
        <v>52</v>
      </c>
      <c r="C13" s="69">
        <v>10</v>
      </c>
      <c r="D13" s="48"/>
      <c r="E13" s="57">
        <v>3</v>
      </c>
      <c r="F13" s="47"/>
      <c r="G13" s="57">
        <v>7</v>
      </c>
      <c r="H13" s="48"/>
      <c r="I13" s="57">
        <v>1</v>
      </c>
      <c r="J13" s="47"/>
      <c r="K13" s="68">
        <f t="shared" si="2"/>
        <v>0</v>
      </c>
      <c r="L13" s="76">
        <v>1</v>
      </c>
      <c r="M13" s="58"/>
      <c r="N13" s="58"/>
      <c r="O13" s="68">
        <f t="shared" si="3"/>
        <v>0</v>
      </c>
      <c r="P13" s="76">
        <v>1</v>
      </c>
      <c r="Q13" s="59"/>
      <c r="R13" s="59"/>
      <c r="S13" s="68">
        <f t="shared" si="4"/>
        <v>0</v>
      </c>
      <c r="T13" s="76">
        <v>1</v>
      </c>
      <c r="U13" s="60"/>
      <c r="V13" s="60"/>
      <c r="W13" s="68">
        <f t="shared" si="0"/>
        <v>0</v>
      </c>
      <c r="X13" s="83">
        <f t="shared" si="1"/>
        <v>0</v>
      </c>
    </row>
    <row r="14" spans="1:24" s="1" customFormat="1" thickBot="1" x14ac:dyDescent="0.25">
      <c r="A14" s="61" t="s">
        <v>53</v>
      </c>
      <c r="B14" s="62" t="s">
        <v>54</v>
      </c>
      <c r="C14" s="69">
        <v>7</v>
      </c>
      <c r="D14" s="48"/>
      <c r="E14" s="57">
        <v>2</v>
      </c>
      <c r="F14" s="47"/>
      <c r="G14" s="57">
        <v>3</v>
      </c>
      <c r="H14" s="48"/>
      <c r="I14" s="57">
        <v>1</v>
      </c>
      <c r="J14" s="47"/>
      <c r="K14" s="68">
        <f t="shared" si="2"/>
        <v>0</v>
      </c>
      <c r="L14" s="76">
        <v>1</v>
      </c>
      <c r="M14" s="58"/>
      <c r="N14" s="58"/>
      <c r="O14" s="68">
        <f t="shared" si="3"/>
        <v>0</v>
      </c>
      <c r="P14" s="76">
        <v>1</v>
      </c>
      <c r="Q14" s="59"/>
      <c r="R14" s="59"/>
      <c r="S14" s="68">
        <f t="shared" si="4"/>
        <v>0</v>
      </c>
      <c r="T14" s="76">
        <v>1</v>
      </c>
      <c r="U14" s="60"/>
      <c r="V14" s="60"/>
      <c r="W14" s="68">
        <f t="shared" si="0"/>
        <v>0</v>
      </c>
      <c r="X14" s="83">
        <f t="shared" si="1"/>
        <v>0</v>
      </c>
    </row>
    <row r="15" spans="1:24" s="1" customFormat="1" thickBot="1" x14ac:dyDescent="0.25">
      <c r="A15" s="61" t="s">
        <v>55</v>
      </c>
      <c r="B15" s="62" t="s">
        <v>56</v>
      </c>
      <c r="C15" s="69">
        <v>64</v>
      </c>
      <c r="D15" s="48"/>
      <c r="E15" s="57">
        <v>10.666666666666666</v>
      </c>
      <c r="F15" s="47"/>
      <c r="G15" s="57">
        <v>22</v>
      </c>
      <c r="H15" s="48"/>
      <c r="I15" s="57">
        <v>2.3333333333333335</v>
      </c>
      <c r="J15" s="47"/>
      <c r="K15" s="68">
        <f t="shared" si="2"/>
        <v>0</v>
      </c>
      <c r="L15" s="76">
        <v>1</v>
      </c>
      <c r="M15" s="58"/>
      <c r="N15" s="58"/>
      <c r="O15" s="68">
        <f t="shared" si="3"/>
        <v>0</v>
      </c>
      <c r="P15" s="76">
        <v>1</v>
      </c>
      <c r="Q15" s="59"/>
      <c r="R15" s="59"/>
      <c r="S15" s="68">
        <f t="shared" si="4"/>
        <v>0</v>
      </c>
      <c r="T15" s="76">
        <v>1</v>
      </c>
      <c r="U15" s="60"/>
      <c r="V15" s="60"/>
      <c r="W15" s="68">
        <f t="shared" si="0"/>
        <v>0</v>
      </c>
      <c r="X15" s="83">
        <f t="shared" si="1"/>
        <v>0</v>
      </c>
    </row>
    <row r="16" spans="1:24" s="1" customFormat="1" thickBot="1" x14ac:dyDescent="0.25">
      <c r="A16" s="61" t="s">
        <v>57</v>
      </c>
      <c r="B16" s="62" t="s">
        <v>58</v>
      </c>
      <c r="C16" s="69">
        <v>2</v>
      </c>
      <c r="D16" s="48"/>
      <c r="E16" s="57">
        <v>2</v>
      </c>
      <c r="F16" s="47"/>
      <c r="G16" s="57">
        <v>5</v>
      </c>
      <c r="H16" s="48"/>
      <c r="I16" s="57">
        <v>1</v>
      </c>
      <c r="J16" s="47"/>
      <c r="K16" s="68">
        <f t="shared" si="2"/>
        <v>0</v>
      </c>
      <c r="L16" s="76">
        <v>1</v>
      </c>
      <c r="M16" s="58"/>
      <c r="N16" s="58"/>
      <c r="O16" s="68">
        <f t="shared" si="3"/>
        <v>0</v>
      </c>
      <c r="P16" s="76">
        <v>1</v>
      </c>
      <c r="Q16" s="59"/>
      <c r="R16" s="59"/>
      <c r="S16" s="68">
        <f t="shared" si="4"/>
        <v>0</v>
      </c>
      <c r="T16" s="76">
        <v>1</v>
      </c>
      <c r="U16" s="60"/>
      <c r="V16" s="60"/>
      <c r="W16" s="68">
        <f t="shared" si="0"/>
        <v>0</v>
      </c>
      <c r="X16" s="83">
        <f t="shared" si="1"/>
        <v>0</v>
      </c>
    </row>
    <row r="17" spans="1:24" s="1" customFormat="1" thickBot="1" x14ac:dyDescent="0.25">
      <c r="A17" s="61" t="s">
        <v>59</v>
      </c>
      <c r="B17" s="62" t="s">
        <v>60</v>
      </c>
      <c r="C17" s="69">
        <v>58</v>
      </c>
      <c r="D17" s="48"/>
      <c r="E17" s="57">
        <v>6.333333333333333</v>
      </c>
      <c r="F17" s="47"/>
      <c r="G17" s="57">
        <v>19</v>
      </c>
      <c r="H17" s="48"/>
      <c r="I17" s="57">
        <v>4.666666666666667</v>
      </c>
      <c r="J17" s="47"/>
      <c r="K17" s="68">
        <f t="shared" si="2"/>
        <v>0</v>
      </c>
      <c r="L17" s="76">
        <v>1</v>
      </c>
      <c r="M17" s="58"/>
      <c r="N17" s="58"/>
      <c r="O17" s="68">
        <f t="shared" si="3"/>
        <v>0</v>
      </c>
      <c r="P17" s="76">
        <v>1</v>
      </c>
      <c r="Q17" s="59"/>
      <c r="R17" s="59"/>
      <c r="S17" s="68">
        <f t="shared" si="4"/>
        <v>0</v>
      </c>
      <c r="T17" s="76">
        <v>1</v>
      </c>
      <c r="U17" s="60"/>
      <c r="V17" s="60"/>
      <c r="W17" s="68">
        <f t="shared" si="0"/>
        <v>0</v>
      </c>
      <c r="X17" s="83">
        <f t="shared" si="1"/>
        <v>0</v>
      </c>
    </row>
    <row r="18" spans="1:24" s="1" customFormat="1" thickBot="1" x14ac:dyDescent="0.25">
      <c r="A18" s="61" t="s">
        <v>61</v>
      </c>
      <c r="B18" s="62" t="s">
        <v>62</v>
      </c>
      <c r="C18" s="69">
        <v>40</v>
      </c>
      <c r="D18" s="48"/>
      <c r="E18" s="57">
        <v>5</v>
      </c>
      <c r="F18" s="47"/>
      <c r="G18" s="57">
        <v>19</v>
      </c>
      <c r="H18" s="48"/>
      <c r="I18" s="57">
        <v>2</v>
      </c>
      <c r="J18" s="47"/>
      <c r="K18" s="68">
        <f t="shared" si="2"/>
        <v>0</v>
      </c>
      <c r="L18" s="76">
        <v>1</v>
      </c>
      <c r="M18" s="58"/>
      <c r="N18" s="58"/>
      <c r="O18" s="68">
        <f t="shared" si="3"/>
        <v>0</v>
      </c>
      <c r="P18" s="76">
        <v>1</v>
      </c>
      <c r="Q18" s="59"/>
      <c r="R18" s="59"/>
      <c r="S18" s="68">
        <f t="shared" si="4"/>
        <v>0</v>
      </c>
      <c r="T18" s="76">
        <v>1</v>
      </c>
      <c r="U18" s="60"/>
      <c r="V18" s="60"/>
      <c r="W18" s="68">
        <f t="shared" si="0"/>
        <v>0</v>
      </c>
      <c r="X18" s="83">
        <f t="shared" si="1"/>
        <v>0</v>
      </c>
    </row>
    <row r="19" spans="1:24" s="1" customFormat="1" thickBot="1" x14ac:dyDescent="0.25">
      <c r="A19" s="61" t="s">
        <v>63</v>
      </c>
      <c r="B19" s="62" t="s">
        <v>64</v>
      </c>
      <c r="C19" s="69">
        <v>2</v>
      </c>
      <c r="D19" s="48"/>
      <c r="E19" s="57">
        <v>1</v>
      </c>
      <c r="F19" s="47"/>
      <c r="G19" s="57">
        <v>5</v>
      </c>
      <c r="H19" s="48"/>
      <c r="I19" s="57">
        <v>1</v>
      </c>
      <c r="J19" s="47"/>
      <c r="K19" s="68">
        <f t="shared" si="2"/>
        <v>0</v>
      </c>
      <c r="L19" s="76">
        <v>1</v>
      </c>
      <c r="M19" s="58"/>
      <c r="N19" s="58"/>
      <c r="O19" s="68">
        <f t="shared" si="3"/>
        <v>0</v>
      </c>
      <c r="P19" s="76">
        <v>1</v>
      </c>
      <c r="Q19" s="59"/>
      <c r="R19" s="59"/>
      <c r="S19" s="68">
        <f t="shared" si="4"/>
        <v>0</v>
      </c>
      <c r="T19" s="76">
        <v>1</v>
      </c>
      <c r="U19" s="60"/>
      <c r="V19" s="60"/>
      <c r="W19" s="68">
        <f t="shared" si="0"/>
        <v>0</v>
      </c>
      <c r="X19" s="83">
        <f t="shared" si="1"/>
        <v>0</v>
      </c>
    </row>
    <row r="20" spans="1:24" s="1" customFormat="1" thickBot="1" x14ac:dyDescent="0.25">
      <c r="A20" s="61" t="s">
        <v>65</v>
      </c>
      <c r="B20" s="62" t="s">
        <v>66</v>
      </c>
      <c r="C20" s="69">
        <v>5</v>
      </c>
      <c r="D20" s="48"/>
      <c r="E20" s="57">
        <v>1</v>
      </c>
      <c r="F20" s="47"/>
      <c r="G20" s="57">
        <v>8</v>
      </c>
      <c r="H20" s="48"/>
      <c r="I20" s="57">
        <v>2</v>
      </c>
      <c r="J20" s="47"/>
      <c r="K20" s="68">
        <f t="shared" si="2"/>
        <v>0</v>
      </c>
      <c r="L20" s="76">
        <v>1</v>
      </c>
      <c r="M20" s="58"/>
      <c r="N20" s="58"/>
      <c r="O20" s="68">
        <f t="shared" si="3"/>
        <v>0</v>
      </c>
      <c r="P20" s="76">
        <v>1</v>
      </c>
      <c r="Q20" s="59"/>
      <c r="R20" s="59"/>
      <c r="S20" s="68">
        <f t="shared" si="4"/>
        <v>0</v>
      </c>
      <c r="T20" s="76">
        <v>1</v>
      </c>
      <c r="U20" s="60"/>
      <c r="V20" s="60"/>
      <c r="W20" s="68">
        <f t="shared" si="0"/>
        <v>0</v>
      </c>
      <c r="X20" s="83">
        <f t="shared" si="1"/>
        <v>0</v>
      </c>
    </row>
    <row r="21" spans="1:24" s="1" customFormat="1" thickBot="1" x14ac:dyDescent="0.25">
      <c r="A21" s="61" t="s">
        <v>67</v>
      </c>
      <c r="B21" s="62" t="s">
        <v>68</v>
      </c>
      <c r="C21" s="69">
        <v>3</v>
      </c>
      <c r="D21" s="48"/>
      <c r="E21" s="57">
        <v>1</v>
      </c>
      <c r="F21" s="47"/>
      <c r="G21" s="57">
        <v>2</v>
      </c>
      <c r="H21" s="48"/>
      <c r="I21" s="57">
        <v>1</v>
      </c>
      <c r="J21" s="47"/>
      <c r="K21" s="68">
        <f t="shared" si="2"/>
        <v>0</v>
      </c>
      <c r="L21" s="76">
        <v>1</v>
      </c>
      <c r="M21" s="58"/>
      <c r="N21" s="58"/>
      <c r="O21" s="68">
        <f t="shared" si="3"/>
        <v>0</v>
      </c>
      <c r="P21" s="76">
        <v>1</v>
      </c>
      <c r="Q21" s="59"/>
      <c r="R21" s="59"/>
      <c r="S21" s="68">
        <f t="shared" si="4"/>
        <v>0</v>
      </c>
      <c r="T21" s="76">
        <v>1</v>
      </c>
      <c r="U21" s="60"/>
      <c r="V21" s="60"/>
      <c r="W21" s="68">
        <f t="shared" si="0"/>
        <v>0</v>
      </c>
      <c r="X21" s="83">
        <f t="shared" si="1"/>
        <v>0</v>
      </c>
    </row>
    <row r="22" spans="1:24" s="1" customFormat="1" thickBot="1" x14ac:dyDescent="0.25">
      <c r="A22" s="61" t="s">
        <v>69</v>
      </c>
      <c r="B22" s="62" t="s">
        <v>70</v>
      </c>
      <c r="C22" s="69">
        <v>1</v>
      </c>
      <c r="D22" s="48"/>
      <c r="E22" s="57">
        <v>1</v>
      </c>
      <c r="F22" s="47"/>
      <c r="G22" s="57">
        <v>8</v>
      </c>
      <c r="H22" s="48"/>
      <c r="I22" s="57">
        <v>1</v>
      </c>
      <c r="J22" s="47"/>
      <c r="K22" s="68">
        <f t="shared" si="2"/>
        <v>0</v>
      </c>
      <c r="L22" s="76">
        <v>1</v>
      </c>
      <c r="M22" s="58"/>
      <c r="N22" s="58"/>
      <c r="O22" s="68">
        <f t="shared" si="3"/>
        <v>0</v>
      </c>
      <c r="P22" s="76">
        <v>1</v>
      </c>
      <c r="Q22" s="59"/>
      <c r="R22" s="59"/>
      <c r="S22" s="68">
        <f t="shared" si="4"/>
        <v>0</v>
      </c>
      <c r="T22" s="76">
        <v>1</v>
      </c>
      <c r="U22" s="60"/>
      <c r="V22" s="60"/>
      <c r="W22" s="68">
        <f t="shared" si="0"/>
        <v>0</v>
      </c>
      <c r="X22" s="83">
        <f t="shared" si="1"/>
        <v>0</v>
      </c>
    </row>
    <row r="23" spans="1:24" s="1" customFormat="1" thickBot="1" x14ac:dyDescent="0.25">
      <c r="A23" s="61" t="s">
        <v>71</v>
      </c>
      <c r="B23" s="62" t="s">
        <v>72</v>
      </c>
      <c r="C23" s="69">
        <v>1</v>
      </c>
      <c r="D23" s="48"/>
      <c r="E23" s="57">
        <v>1</v>
      </c>
      <c r="F23" s="47"/>
      <c r="G23" s="57">
        <v>1</v>
      </c>
      <c r="H23" s="48"/>
      <c r="I23" s="57">
        <v>1</v>
      </c>
      <c r="J23" s="47"/>
      <c r="K23" s="68">
        <f t="shared" si="2"/>
        <v>0</v>
      </c>
      <c r="L23" s="76">
        <v>1</v>
      </c>
      <c r="M23" s="58"/>
      <c r="N23" s="58"/>
      <c r="O23" s="68">
        <f t="shared" si="3"/>
        <v>0</v>
      </c>
      <c r="P23" s="76">
        <v>1</v>
      </c>
      <c r="Q23" s="59"/>
      <c r="R23" s="59"/>
      <c r="S23" s="68">
        <f t="shared" si="4"/>
        <v>0</v>
      </c>
      <c r="T23" s="76">
        <v>1</v>
      </c>
      <c r="U23" s="60"/>
      <c r="V23" s="60"/>
      <c r="W23" s="68">
        <f t="shared" si="0"/>
        <v>0</v>
      </c>
      <c r="X23" s="83">
        <f t="shared" si="1"/>
        <v>0</v>
      </c>
    </row>
    <row r="24" spans="1:24" s="1" customFormat="1" thickBot="1" x14ac:dyDescent="0.25">
      <c r="A24" s="61" t="s">
        <v>73</v>
      </c>
      <c r="B24" s="63" t="s">
        <v>74</v>
      </c>
      <c r="C24" s="70">
        <v>1</v>
      </c>
      <c r="D24" s="71"/>
      <c r="E24" s="72">
        <v>1</v>
      </c>
      <c r="F24" s="73"/>
      <c r="G24" s="72">
        <v>1</v>
      </c>
      <c r="H24" s="71"/>
      <c r="I24" s="72">
        <v>1</v>
      </c>
      <c r="J24" s="73"/>
      <c r="K24" s="68">
        <f t="shared" si="2"/>
        <v>0</v>
      </c>
      <c r="L24" s="77">
        <v>1</v>
      </c>
      <c r="M24" s="78"/>
      <c r="N24" s="78"/>
      <c r="O24" s="68">
        <f t="shared" si="3"/>
        <v>0</v>
      </c>
      <c r="P24" s="77">
        <v>1</v>
      </c>
      <c r="Q24" s="80"/>
      <c r="R24" s="80"/>
      <c r="S24" s="68">
        <f t="shared" si="4"/>
        <v>0</v>
      </c>
      <c r="T24" s="77">
        <v>1</v>
      </c>
      <c r="U24" s="82"/>
      <c r="V24" s="82"/>
      <c r="W24" s="68">
        <f t="shared" si="0"/>
        <v>0</v>
      </c>
      <c r="X24" s="83">
        <f t="shared" si="1"/>
        <v>0</v>
      </c>
    </row>
    <row r="25" spans="1:24" s="1" customFormat="1" thickBot="1" x14ac:dyDescent="0.25">
      <c r="A25" s="56"/>
      <c r="B25" s="50"/>
      <c r="C25" s="50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45">
        <f>SUM(X6:X24)</f>
        <v>0</v>
      </c>
    </row>
    <row r="26" spans="1:24" s="1" customFormat="1" thickBot="1" x14ac:dyDescent="0.25">
      <c r="A26" s="213" t="s">
        <v>75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5"/>
    </row>
    <row r="27" spans="1:24" s="1" customFormat="1" thickBot="1" x14ac:dyDescent="0.25">
      <c r="A27" s="209" t="s">
        <v>76</v>
      </c>
      <c r="B27" s="210"/>
      <c r="C27" s="210"/>
      <c r="D27" s="91"/>
      <c r="E27" s="20"/>
      <c r="F27" s="21"/>
      <c r="G27" s="21"/>
      <c r="H27" s="21"/>
      <c r="I27" s="21"/>
      <c r="J27" s="21"/>
      <c r="K27" s="20"/>
      <c r="L27" s="22"/>
      <c r="M27" s="21"/>
      <c r="N27" s="21"/>
      <c r="O27" s="20"/>
      <c r="P27" s="22"/>
      <c r="Q27" s="21"/>
      <c r="R27" s="21"/>
      <c r="S27" s="20"/>
      <c r="T27" s="22"/>
      <c r="U27" s="21"/>
      <c r="V27" s="21"/>
      <c r="W27" s="7"/>
      <c r="X27" s="23"/>
    </row>
    <row r="28" spans="1:24" s="1" customFormat="1" ht="24.75" thickBot="1" x14ac:dyDescent="0.25">
      <c r="A28" s="92"/>
      <c r="B28" s="24"/>
      <c r="C28" s="25" t="s">
        <v>77</v>
      </c>
      <c r="D28" s="51" t="s">
        <v>102</v>
      </c>
      <c r="E28" s="20"/>
      <c r="F28" s="26"/>
      <c r="G28" s="21"/>
      <c r="H28" s="21"/>
      <c r="I28" s="21"/>
      <c r="J28" s="21"/>
      <c r="K28" s="20"/>
      <c r="L28" s="22"/>
      <c r="M28" s="21"/>
      <c r="N28" s="21"/>
      <c r="O28" s="20"/>
      <c r="P28" s="22"/>
      <c r="Q28" s="21"/>
      <c r="R28" s="21"/>
      <c r="S28" s="20"/>
      <c r="T28" s="22"/>
      <c r="U28" s="21"/>
      <c r="V28" s="21"/>
      <c r="W28" s="7"/>
      <c r="X28" s="27"/>
    </row>
    <row r="29" spans="1:24" s="1" customFormat="1" ht="13.5" customHeight="1" thickBot="1" x14ac:dyDescent="0.25">
      <c r="A29" s="218" t="s">
        <v>38</v>
      </c>
      <c r="B29" s="219"/>
      <c r="C29" s="11">
        <v>1</v>
      </c>
      <c r="D29" s="52"/>
      <c r="E29" s="20"/>
      <c r="F29" s="87" t="s">
        <v>88</v>
      </c>
      <c r="G29" s="21"/>
      <c r="H29" s="21"/>
      <c r="I29" s="21"/>
      <c r="J29" s="20"/>
      <c r="K29" s="22"/>
      <c r="L29" s="21"/>
      <c r="M29" s="21"/>
      <c r="N29" s="20"/>
      <c r="O29" s="22"/>
      <c r="P29" s="21"/>
      <c r="Q29" s="20"/>
      <c r="R29" s="20"/>
      <c r="S29" s="20"/>
      <c r="T29" s="20"/>
      <c r="U29" s="20"/>
      <c r="V29" s="20"/>
      <c r="W29" s="7"/>
      <c r="X29" s="30">
        <f>C29*D29</f>
        <v>0</v>
      </c>
    </row>
    <row r="30" spans="1:24" s="1" customFormat="1" ht="13.5" customHeight="1" thickBot="1" x14ac:dyDescent="0.25">
      <c r="A30" s="218" t="s">
        <v>40</v>
      </c>
      <c r="B30" s="219"/>
      <c r="C30" s="11">
        <v>1</v>
      </c>
      <c r="D30" s="53"/>
      <c r="E30" s="20"/>
      <c r="F30" s="37" t="s">
        <v>90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7"/>
      <c r="X30" s="30">
        <f t="shared" ref="X30:X47" si="5">C30*D30</f>
        <v>0</v>
      </c>
    </row>
    <row r="31" spans="1:24" s="1" customFormat="1" ht="13.5" customHeight="1" thickBot="1" x14ac:dyDescent="0.25">
      <c r="A31" s="218" t="s">
        <v>42</v>
      </c>
      <c r="B31" s="219"/>
      <c r="C31" s="11">
        <v>1</v>
      </c>
      <c r="D31" s="53"/>
      <c r="E31" s="20"/>
      <c r="F31" s="37" t="s">
        <v>94</v>
      </c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7"/>
      <c r="X31" s="30">
        <f t="shared" si="5"/>
        <v>0</v>
      </c>
    </row>
    <row r="32" spans="1:24" s="1" customFormat="1" ht="13.5" customHeight="1" thickBot="1" x14ac:dyDescent="0.25">
      <c r="A32" s="218" t="s">
        <v>44</v>
      </c>
      <c r="B32" s="219"/>
      <c r="C32" s="11">
        <v>1</v>
      </c>
      <c r="D32" s="53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7"/>
      <c r="X32" s="30">
        <f t="shared" si="5"/>
        <v>0</v>
      </c>
    </row>
    <row r="33" spans="1:24" s="1" customFormat="1" ht="13.5" customHeight="1" thickBot="1" x14ac:dyDescent="0.25">
      <c r="A33" s="218" t="s">
        <v>46</v>
      </c>
      <c r="B33" s="219"/>
      <c r="C33" s="11">
        <v>1</v>
      </c>
      <c r="D33" s="53"/>
      <c r="E33" s="20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20"/>
      <c r="R33" s="20"/>
      <c r="S33" s="20"/>
      <c r="T33" s="20"/>
      <c r="U33" s="20"/>
      <c r="V33" s="20"/>
      <c r="W33" s="7"/>
      <c r="X33" s="30">
        <f t="shared" si="5"/>
        <v>0</v>
      </c>
    </row>
    <row r="34" spans="1:24" s="1" customFormat="1" ht="13.5" customHeight="1" thickBot="1" x14ac:dyDescent="0.25">
      <c r="A34" s="218" t="s">
        <v>48</v>
      </c>
      <c r="B34" s="219"/>
      <c r="C34" s="11">
        <v>1</v>
      </c>
      <c r="D34" s="53"/>
      <c r="E34" s="20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20"/>
      <c r="R34" s="20"/>
      <c r="S34" s="20"/>
      <c r="T34" s="20"/>
      <c r="U34" s="20"/>
      <c r="V34" s="20"/>
      <c r="W34" s="7"/>
      <c r="X34" s="30">
        <f t="shared" si="5"/>
        <v>0</v>
      </c>
    </row>
    <row r="35" spans="1:24" s="1" customFormat="1" ht="13.5" customHeight="1" thickBot="1" x14ac:dyDescent="0.25">
      <c r="A35" s="218" t="s">
        <v>50</v>
      </c>
      <c r="B35" s="219"/>
      <c r="C35" s="11">
        <v>2</v>
      </c>
      <c r="D35" s="53"/>
      <c r="E35" s="20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20"/>
      <c r="R35" s="20"/>
      <c r="S35" s="20"/>
      <c r="T35" s="20"/>
      <c r="U35" s="20"/>
      <c r="V35" s="20"/>
      <c r="W35" s="7"/>
      <c r="X35" s="30">
        <f t="shared" si="5"/>
        <v>0</v>
      </c>
    </row>
    <row r="36" spans="1:24" s="1" customFormat="1" ht="13.5" customHeight="1" thickBot="1" x14ac:dyDescent="0.25">
      <c r="A36" s="218" t="s">
        <v>52</v>
      </c>
      <c r="B36" s="219"/>
      <c r="C36" s="11">
        <v>2</v>
      </c>
      <c r="D36" s="53"/>
      <c r="E36" s="20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20"/>
      <c r="R36" s="20"/>
      <c r="S36" s="20"/>
      <c r="T36" s="20"/>
      <c r="U36" s="20"/>
      <c r="V36" s="20"/>
      <c r="W36" s="7"/>
      <c r="X36" s="30">
        <f t="shared" si="5"/>
        <v>0</v>
      </c>
    </row>
    <row r="37" spans="1:24" s="1" customFormat="1" ht="13.5" customHeight="1" thickBot="1" x14ac:dyDescent="0.25">
      <c r="A37" s="218" t="s">
        <v>54</v>
      </c>
      <c r="B37" s="219"/>
      <c r="C37" s="11">
        <v>2</v>
      </c>
      <c r="D37" s="53"/>
      <c r="E37" s="20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20"/>
      <c r="R37" s="20"/>
      <c r="S37" s="20"/>
      <c r="T37" s="20"/>
      <c r="U37" s="20"/>
      <c r="V37" s="20"/>
      <c r="W37" s="7"/>
      <c r="X37" s="30">
        <f t="shared" si="5"/>
        <v>0</v>
      </c>
    </row>
    <row r="38" spans="1:24" s="1" customFormat="1" ht="13.5" customHeight="1" thickBot="1" x14ac:dyDescent="0.25">
      <c r="A38" s="218" t="s">
        <v>56</v>
      </c>
      <c r="B38" s="219"/>
      <c r="C38" s="11">
        <v>13</v>
      </c>
      <c r="D38" s="53"/>
      <c r="E38" s="20"/>
      <c r="F38" s="29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7"/>
      <c r="X38" s="30">
        <f t="shared" si="5"/>
        <v>0</v>
      </c>
    </row>
    <row r="39" spans="1:24" s="1" customFormat="1" ht="13.5" customHeight="1" thickBot="1" x14ac:dyDescent="0.25">
      <c r="A39" s="218" t="s">
        <v>58</v>
      </c>
      <c r="B39" s="219"/>
      <c r="C39" s="11">
        <v>1</v>
      </c>
      <c r="D39" s="53"/>
      <c r="E39" s="20"/>
      <c r="F39" s="29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7"/>
      <c r="X39" s="30">
        <f t="shared" si="5"/>
        <v>0</v>
      </c>
    </row>
    <row r="40" spans="1:24" s="1" customFormat="1" ht="13.5" customHeight="1" thickBot="1" x14ac:dyDescent="0.25">
      <c r="A40" s="218" t="s">
        <v>60</v>
      </c>
      <c r="B40" s="219"/>
      <c r="C40" s="11">
        <v>12</v>
      </c>
      <c r="D40" s="53"/>
      <c r="E40" s="20"/>
      <c r="F40" s="29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7"/>
      <c r="X40" s="30">
        <f t="shared" si="5"/>
        <v>0</v>
      </c>
    </row>
    <row r="41" spans="1:24" s="1" customFormat="1" ht="13.5" customHeight="1" thickBot="1" x14ac:dyDescent="0.25">
      <c r="A41" s="218" t="s">
        <v>62</v>
      </c>
      <c r="B41" s="219"/>
      <c r="C41" s="11">
        <v>8</v>
      </c>
      <c r="D41" s="53"/>
      <c r="E41" s="20"/>
      <c r="F41" s="29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7"/>
      <c r="X41" s="30">
        <f t="shared" si="5"/>
        <v>0</v>
      </c>
    </row>
    <row r="42" spans="1:24" s="1" customFormat="1" ht="13.5" customHeight="1" thickBot="1" x14ac:dyDescent="0.25">
      <c r="A42" s="218" t="s">
        <v>64</v>
      </c>
      <c r="B42" s="219"/>
      <c r="C42" s="11">
        <v>1</v>
      </c>
      <c r="D42" s="53"/>
      <c r="E42" s="20"/>
      <c r="F42" s="29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7"/>
      <c r="X42" s="30">
        <f t="shared" si="5"/>
        <v>0</v>
      </c>
    </row>
    <row r="43" spans="1:24" s="1" customFormat="1" ht="13.5" customHeight="1" thickBot="1" x14ac:dyDescent="0.25">
      <c r="A43" s="218" t="s">
        <v>66</v>
      </c>
      <c r="B43" s="219"/>
      <c r="C43" s="11">
        <v>1</v>
      </c>
      <c r="D43" s="53"/>
      <c r="E43" s="20"/>
      <c r="F43" s="29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7"/>
      <c r="X43" s="30">
        <f t="shared" si="5"/>
        <v>0</v>
      </c>
    </row>
    <row r="44" spans="1:24" s="1" customFormat="1" ht="13.5" customHeight="1" thickBot="1" x14ac:dyDescent="0.25">
      <c r="A44" s="218" t="s">
        <v>68</v>
      </c>
      <c r="B44" s="219"/>
      <c r="C44" s="11">
        <v>1</v>
      </c>
      <c r="D44" s="53"/>
      <c r="E44" s="20"/>
      <c r="F44" s="29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7"/>
      <c r="X44" s="30">
        <f t="shared" si="5"/>
        <v>0</v>
      </c>
    </row>
    <row r="45" spans="1:24" s="1" customFormat="1" ht="13.5" customHeight="1" thickBot="1" x14ac:dyDescent="0.25">
      <c r="A45" s="218" t="s">
        <v>70</v>
      </c>
      <c r="B45" s="219"/>
      <c r="C45" s="11">
        <v>1</v>
      </c>
      <c r="D45" s="53"/>
      <c r="E45" s="20"/>
      <c r="F45" s="29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7"/>
      <c r="X45" s="30">
        <f t="shared" si="5"/>
        <v>0</v>
      </c>
    </row>
    <row r="46" spans="1:24" s="1" customFormat="1" ht="13.5" customHeight="1" thickBot="1" x14ac:dyDescent="0.25">
      <c r="A46" s="218" t="s">
        <v>72</v>
      </c>
      <c r="B46" s="219"/>
      <c r="C46" s="11">
        <v>1</v>
      </c>
      <c r="D46" s="53"/>
      <c r="E46" s="20"/>
      <c r="F46" s="29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7"/>
      <c r="X46" s="30">
        <f t="shared" si="5"/>
        <v>0</v>
      </c>
    </row>
    <row r="47" spans="1:24" s="1" customFormat="1" ht="13.5" customHeight="1" thickBot="1" x14ac:dyDescent="0.25">
      <c r="A47" s="218" t="s">
        <v>74</v>
      </c>
      <c r="B47" s="219"/>
      <c r="C47" s="11">
        <v>1</v>
      </c>
      <c r="D47" s="54"/>
      <c r="E47" s="20"/>
      <c r="F47" s="29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7"/>
      <c r="X47" s="30">
        <f t="shared" si="5"/>
        <v>0</v>
      </c>
    </row>
    <row r="48" spans="1:24" s="1" customFormat="1" thickBot="1" x14ac:dyDescent="0.25">
      <c r="A48" s="20"/>
      <c r="B48" s="20"/>
      <c r="C48" s="20"/>
      <c r="D48" s="20"/>
      <c r="E48" s="20"/>
      <c r="F48" s="31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32" t="s">
        <v>79</v>
      </c>
      <c r="W48" s="220">
        <f>SUM(X29:X47)</f>
        <v>0</v>
      </c>
      <c r="X48" s="221"/>
    </row>
    <row r="49" spans="1:24" s="1" customFormat="1" ht="13.5" customHeight="1" thickBot="1" x14ac:dyDescent="0.25">
      <c r="A49" s="222" t="s">
        <v>80</v>
      </c>
      <c r="B49" s="222"/>
      <c r="C49" s="222"/>
      <c r="D49" s="36"/>
      <c r="E49" s="20"/>
      <c r="F49" s="31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</row>
    <row r="50" spans="1:24" s="1" customFormat="1" thickBot="1" x14ac:dyDescent="0.25">
      <c r="A50" s="218" t="s">
        <v>81</v>
      </c>
      <c r="B50" s="219"/>
      <c r="C50" s="11">
        <v>152</v>
      </c>
      <c r="D50" s="44"/>
      <c r="E50" s="20"/>
      <c r="F50" s="29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7"/>
      <c r="X50" s="33">
        <f>ROUND(C50*D50,2)</f>
        <v>0</v>
      </c>
    </row>
    <row r="51" spans="1:24" s="1" customFormat="1" thickBot="1" x14ac:dyDescent="0.25">
      <c r="A51" s="218" t="s">
        <v>82</v>
      </c>
      <c r="B51" s="219"/>
      <c r="C51" s="11">
        <v>137</v>
      </c>
      <c r="D51" s="44"/>
      <c r="E51" s="20"/>
      <c r="F51" s="29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7"/>
      <c r="X51" s="33">
        <f t="shared" ref="X51:X52" si="6">ROUND(C51*D51,2)</f>
        <v>0</v>
      </c>
    </row>
    <row r="52" spans="1:24" s="1" customFormat="1" thickBot="1" x14ac:dyDescent="0.25">
      <c r="A52" s="218" t="s">
        <v>83</v>
      </c>
      <c r="B52" s="219"/>
      <c r="C52" s="11">
        <v>305</v>
      </c>
      <c r="D52" s="84"/>
      <c r="E52" s="20"/>
      <c r="F52" s="31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7"/>
      <c r="X52" s="33">
        <f t="shared" si="6"/>
        <v>0</v>
      </c>
    </row>
    <row r="53" spans="1:24" s="1" customFormat="1" thickBot="1" x14ac:dyDescent="0.25">
      <c r="A53" s="20"/>
      <c r="B53" s="20"/>
      <c r="C53" s="20"/>
      <c r="D53" s="20"/>
      <c r="E53" s="20"/>
      <c r="F53" s="31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32" t="s">
        <v>79</v>
      </c>
      <c r="W53" s="220">
        <f>SUM(X50:X52)</f>
        <v>0</v>
      </c>
      <c r="X53" s="221"/>
    </row>
    <row r="54" spans="1:24" s="1" customFormat="1" thickBot="1" x14ac:dyDescent="0.25">
      <c r="A54" s="222" t="s">
        <v>91</v>
      </c>
      <c r="B54" s="222"/>
      <c r="C54" s="20" t="s">
        <v>84</v>
      </c>
      <c r="D54" s="20" t="s">
        <v>85</v>
      </c>
      <c r="E54" s="20"/>
      <c r="F54" s="31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</row>
    <row r="55" spans="1:24" s="1" customFormat="1" thickBot="1" x14ac:dyDescent="0.25">
      <c r="A55" s="228" t="s">
        <v>86</v>
      </c>
      <c r="B55" s="229"/>
      <c r="C55" s="43">
        <v>2048</v>
      </c>
      <c r="D55" s="34">
        <v>2.7719999999999998</v>
      </c>
      <c r="E55" s="20"/>
      <c r="F55" s="31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7"/>
      <c r="X55" s="33">
        <f>ROUND(C55*D55,2)</f>
        <v>5677.06</v>
      </c>
    </row>
    <row r="56" spans="1:24" s="1" customFormat="1" thickBot="1" x14ac:dyDescent="0.25">
      <c r="A56" s="228" t="s">
        <v>87</v>
      </c>
      <c r="B56" s="229"/>
      <c r="C56" s="43">
        <v>4208</v>
      </c>
      <c r="D56" s="35">
        <v>3.6909999999999998</v>
      </c>
      <c r="E56" s="36"/>
      <c r="F56" s="37"/>
      <c r="O56" s="36"/>
      <c r="P56" s="36"/>
      <c r="Q56" s="36"/>
      <c r="R56" s="36"/>
      <c r="S56" s="36"/>
      <c r="T56" s="36"/>
      <c r="U56" s="36"/>
      <c r="V56" s="20"/>
      <c r="W56" s="7"/>
      <c r="X56" s="33">
        <f t="shared" ref="X56:X57" si="7">ROUND(C56*D56,2)</f>
        <v>15531.73</v>
      </c>
    </row>
    <row r="57" spans="1:24" s="1" customFormat="1" thickBot="1" x14ac:dyDescent="0.25">
      <c r="A57" s="228" t="s">
        <v>89</v>
      </c>
      <c r="B57" s="229"/>
      <c r="C57" s="43">
        <v>1327</v>
      </c>
      <c r="D57" s="35">
        <v>4.3849999999999998</v>
      </c>
      <c r="E57" s="36"/>
      <c r="F57" s="37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89"/>
      <c r="W57" s="2"/>
      <c r="X57" s="33">
        <f t="shared" si="7"/>
        <v>5818.9</v>
      </c>
    </row>
    <row r="58" spans="1:24" s="1" customFormat="1" ht="28.5" customHeight="1" thickBot="1" x14ac:dyDescent="0.25">
      <c r="A58" s="232"/>
      <c r="B58" s="232"/>
      <c r="C58" s="232"/>
      <c r="D58" s="232"/>
      <c r="E58" s="232"/>
      <c r="F58" s="232"/>
      <c r="G58" s="232"/>
      <c r="H58" s="90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233" t="s">
        <v>95</v>
      </c>
      <c r="V58" s="234"/>
      <c r="W58" s="235">
        <f>ROUND(X55+X56+X57,2)</f>
        <v>27027.69</v>
      </c>
      <c r="X58" s="236"/>
    </row>
    <row r="59" spans="1:24" s="1" customFormat="1" ht="34.5" customHeight="1" thickBot="1" x14ac:dyDescent="0.25">
      <c r="A59" s="237" t="s">
        <v>103</v>
      </c>
      <c r="B59" s="238"/>
      <c r="C59" s="238"/>
      <c r="D59" s="238"/>
      <c r="E59" s="238"/>
      <c r="F59" s="238"/>
      <c r="G59" s="238"/>
      <c r="H59" s="239"/>
      <c r="U59" s="240" t="s">
        <v>96</v>
      </c>
      <c r="V59" s="241"/>
      <c r="W59" s="242">
        <f>ROUND(SUM(X25,W48,W53),2)</f>
        <v>0</v>
      </c>
      <c r="X59" s="243"/>
    </row>
    <row r="60" spans="1:24" s="1" customFormat="1" ht="12.75" customHeight="1" thickBot="1" x14ac:dyDescent="0.25">
      <c r="U60" s="223" t="s">
        <v>97</v>
      </c>
      <c r="V60" s="224"/>
      <c r="W60" s="225"/>
      <c r="X60" s="226"/>
    </row>
    <row r="61" spans="1:24" s="1" customFormat="1" ht="12" x14ac:dyDescent="0.2">
      <c r="W61" s="227"/>
      <c r="X61" s="227"/>
    </row>
    <row r="62" spans="1:24" s="1" customFormat="1" ht="12" x14ac:dyDescent="0.2">
      <c r="W62" s="230"/>
      <c r="X62" s="231"/>
    </row>
    <row r="63" spans="1:24" s="1" customFormat="1" ht="12" x14ac:dyDescent="0.2">
      <c r="O63" s="38"/>
      <c r="P63" s="38"/>
      <c r="Q63" s="38"/>
    </row>
    <row r="64" spans="1:24" s="1" customFormat="1" ht="12" x14ac:dyDescent="0.2">
      <c r="O64" s="46"/>
      <c r="P64" s="46"/>
      <c r="Q64" s="38"/>
    </row>
    <row r="65" spans="15:20" s="1" customFormat="1" ht="12" x14ac:dyDescent="0.2">
      <c r="O65" s="38"/>
      <c r="Q65" s="38"/>
      <c r="T65" s="39"/>
    </row>
    <row r="66" spans="15:20" s="1" customFormat="1" ht="12" x14ac:dyDescent="0.2"/>
  </sheetData>
  <mergeCells count="67">
    <mergeCell ref="W62:X62"/>
    <mergeCell ref="A56:B56"/>
    <mergeCell ref="A57:B57"/>
    <mergeCell ref="A58:G58"/>
    <mergeCell ref="U58:V58"/>
    <mergeCell ref="W58:X58"/>
    <mergeCell ref="A59:H59"/>
    <mergeCell ref="U59:V59"/>
    <mergeCell ref="W59:X59"/>
    <mergeCell ref="W53:X53"/>
    <mergeCell ref="A54:B54"/>
    <mergeCell ref="U60:V60"/>
    <mergeCell ref="W60:X60"/>
    <mergeCell ref="W61:X61"/>
    <mergeCell ref="A55:B55"/>
    <mergeCell ref="A51:B51"/>
    <mergeCell ref="A52:B52"/>
    <mergeCell ref="W48:X48"/>
    <mergeCell ref="A49:C49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50:B50"/>
    <mergeCell ref="A34:B34"/>
    <mergeCell ref="A35:B35"/>
    <mergeCell ref="A36:B36"/>
    <mergeCell ref="A37:B37"/>
    <mergeCell ref="A29:B29"/>
    <mergeCell ref="A30:B30"/>
    <mergeCell ref="A31:B31"/>
    <mergeCell ref="A32:B32"/>
    <mergeCell ref="A33:B33"/>
    <mergeCell ref="A27:C27"/>
    <mergeCell ref="L3:L4"/>
    <mergeCell ref="M3:M4"/>
    <mergeCell ref="N3:N4"/>
    <mergeCell ref="P3:P4"/>
    <mergeCell ref="E3:E4"/>
    <mergeCell ref="F3:F4"/>
    <mergeCell ref="G3:G4"/>
    <mergeCell ref="H3:H4"/>
    <mergeCell ref="I3:I4"/>
    <mergeCell ref="J3:J4"/>
    <mergeCell ref="A26:X26"/>
    <mergeCell ref="Q3:Q4"/>
    <mergeCell ref="R3:R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T3:T4"/>
    <mergeCell ref="U3:U4"/>
    <mergeCell ref="V3:V4"/>
    <mergeCell ref="X4:X5"/>
  </mergeCells>
  <printOptions horizontalCentered="1"/>
  <pageMargins left="0.39370078740157483" right="0.39370078740157483" top="0.59055118110236227" bottom="0.39370078740157483" header="0" footer="0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showGridLines="0" workbookViewId="0">
      <selection sqref="A1:X1"/>
    </sheetView>
  </sheetViews>
  <sheetFormatPr defaultRowHeight="12.75" x14ac:dyDescent="0.2"/>
  <cols>
    <col min="1" max="1" width="9.140625" style="154"/>
    <col min="2" max="2" width="26.140625" style="154" customWidth="1"/>
    <col min="3" max="10" width="9.28515625" style="154" bestFit="1" customWidth="1"/>
    <col min="11" max="11" width="11.42578125" style="154" customWidth="1"/>
    <col min="12" max="14" width="9.28515625" style="154" bestFit="1" customWidth="1"/>
    <col min="15" max="15" width="10.5703125" style="154" bestFit="1" customWidth="1"/>
    <col min="16" max="18" width="9.28515625" style="154" bestFit="1" customWidth="1"/>
    <col min="19" max="19" width="10.42578125" style="154" bestFit="1" customWidth="1"/>
    <col min="20" max="21" width="9.28515625" style="154" bestFit="1" customWidth="1"/>
    <col min="22" max="22" width="9.5703125" style="154" customWidth="1"/>
    <col min="23" max="23" width="11.140625" style="154" customWidth="1"/>
    <col min="24" max="24" width="9.85546875" style="154" bestFit="1" customWidth="1"/>
    <col min="25" max="256" width="9.140625" style="154"/>
    <col min="257" max="257" width="26.140625" style="154" customWidth="1"/>
    <col min="258" max="265" width="9.28515625" style="154" bestFit="1" customWidth="1"/>
    <col min="266" max="266" width="11.42578125" style="154" customWidth="1"/>
    <col min="267" max="269" width="9.28515625" style="154" bestFit="1" customWidth="1"/>
    <col min="270" max="270" width="10.5703125" style="154" bestFit="1" customWidth="1"/>
    <col min="271" max="273" width="9.28515625" style="154" bestFit="1" customWidth="1"/>
    <col min="274" max="274" width="10.42578125" style="154" bestFit="1" customWidth="1"/>
    <col min="275" max="276" width="9.28515625" style="154" bestFit="1" customWidth="1"/>
    <col min="277" max="277" width="9.5703125" style="154" customWidth="1"/>
    <col min="278" max="278" width="11.140625" style="154" customWidth="1"/>
    <col min="279" max="279" width="9.85546875" style="154" bestFit="1" customWidth="1"/>
    <col min="280" max="280" width="11.140625" style="154" bestFit="1" customWidth="1"/>
    <col min="281" max="512" width="9.140625" style="154"/>
    <col min="513" max="513" width="26.140625" style="154" customWidth="1"/>
    <col min="514" max="521" width="9.28515625" style="154" bestFit="1" customWidth="1"/>
    <col min="522" max="522" width="11.42578125" style="154" customWidth="1"/>
    <col min="523" max="525" width="9.28515625" style="154" bestFit="1" customWidth="1"/>
    <col min="526" max="526" width="10.5703125" style="154" bestFit="1" customWidth="1"/>
    <col min="527" max="529" width="9.28515625" style="154" bestFit="1" customWidth="1"/>
    <col min="530" max="530" width="10.42578125" style="154" bestFit="1" customWidth="1"/>
    <col min="531" max="532" width="9.28515625" style="154" bestFit="1" customWidth="1"/>
    <col min="533" max="533" width="9.5703125" style="154" customWidth="1"/>
    <col min="534" max="534" width="11.140625" style="154" customWidth="1"/>
    <col min="535" max="535" width="9.85546875" style="154" bestFit="1" customWidth="1"/>
    <col min="536" max="536" width="11.140625" style="154" bestFit="1" customWidth="1"/>
    <col min="537" max="768" width="9.140625" style="154"/>
    <col min="769" max="769" width="26.140625" style="154" customWidth="1"/>
    <col min="770" max="777" width="9.28515625" style="154" bestFit="1" customWidth="1"/>
    <col min="778" max="778" width="11.42578125" style="154" customWidth="1"/>
    <col min="779" max="781" width="9.28515625" style="154" bestFit="1" customWidth="1"/>
    <col min="782" max="782" width="10.5703125" style="154" bestFit="1" customWidth="1"/>
    <col min="783" max="785" width="9.28515625" style="154" bestFit="1" customWidth="1"/>
    <col min="786" max="786" width="10.42578125" style="154" bestFit="1" customWidth="1"/>
    <col min="787" max="788" width="9.28515625" style="154" bestFit="1" customWidth="1"/>
    <col min="789" max="789" width="9.5703125" style="154" customWidth="1"/>
    <col min="790" max="790" width="11.140625" style="154" customWidth="1"/>
    <col min="791" max="791" width="9.85546875" style="154" bestFit="1" customWidth="1"/>
    <col min="792" max="792" width="11.140625" style="154" bestFit="1" customWidth="1"/>
    <col min="793" max="1024" width="9.140625" style="154"/>
    <col min="1025" max="1025" width="26.140625" style="154" customWidth="1"/>
    <col min="1026" max="1033" width="9.28515625" style="154" bestFit="1" customWidth="1"/>
    <col min="1034" max="1034" width="11.42578125" style="154" customWidth="1"/>
    <col min="1035" max="1037" width="9.28515625" style="154" bestFit="1" customWidth="1"/>
    <col min="1038" max="1038" width="10.5703125" style="154" bestFit="1" customWidth="1"/>
    <col min="1039" max="1041" width="9.28515625" style="154" bestFit="1" customWidth="1"/>
    <col min="1042" max="1042" width="10.42578125" style="154" bestFit="1" customWidth="1"/>
    <col min="1043" max="1044" width="9.28515625" style="154" bestFit="1" customWidth="1"/>
    <col min="1045" max="1045" width="9.5703125" style="154" customWidth="1"/>
    <col min="1046" max="1046" width="11.140625" style="154" customWidth="1"/>
    <col min="1047" max="1047" width="9.85546875" style="154" bestFit="1" customWidth="1"/>
    <col min="1048" max="1048" width="11.140625" style="154" bestFit="1" customWidth="1"/>
    <col min="1049" max="1280" width="9.140625" style="154"/>
    <col min="1281" max="1281" width="26.140625" style="154" customWidth="1"/>
    <col min="1282" max="1289" width="9.28515625" style="154" bestFit="1" customWidth="1"/>
    <col min="1290" max="1290" width="11.42578125" style="154" customWidth="1"/>
    <col min="1291" max="1293" width="9.28515625" style="154" bestFit="1" customWidth="1"/>
    <col min="1294" max="1294" width="10.5703125" style="154" bestFit="1" customWidth="1"/>
    <col min="1295" max="1297" width="9.28515625" style="154" bestFit="1" customWidth="1"/>
    <col min="1298" max="1298" width="10.42578125" style="154" bestFit="1" customWidth="1"/>
    <col min="1299" max="1300" width="9.28515625" style="154" bestFit="1" customWidth="1"/>
    <col min="1301" max="1301" width="9.5703125" style="154" customWidth="1"/>
    <col min="1302" max="1302" width="11.140625" style="154" customWidth="1"/>
    <col min="1303" max="1303" width="9.85546875" style="154" bestFit="1" customWidth="1"/>
    <col min="1304" max="1304" width="11.140625" style="154" bestFit="1" customWidth="1"/>
    <col min="1305" max="1536" width="9.140625" style="154"/>
    <col min="1537" max="1537" width="26.140625" style="154" customWidth="1"/>
    <col min="1538" max="1545" width="9.28515625" style="154" bestFit="1" customWidth="1"/>
    <col min="1546" max="1546" width="11.42578125" style="154" customWidth="1"/>
    <col min="1547" max="1549" width="9.28515625" style="154" bestFit="1" customWidth="1"/>
    <col min="1550" max="1550" width="10.5703125" style="154" bestFit="1" customWidth="1"/>
    <col min="1551" max="1553" width="9.28515625" style="154" bestFit="1" customWidth="1"/>
    <col min="1554" max="1554" width="10.42578125" style="154" bestFit="1" customWidth="1"/>
    <col min="1555" max="1556" width="9.28515625" style="154" bestFit="1" customWidth="1"/>
    <col min="1557" max="1557" width="9.5703125" style="154" customWidth="1"/>
    <col min="1558" max="1558" width="11.140625" style="154" customWidth="1"/>
    <col min="1559" max="1559" width="9.85546875" style="154" bestFit="1" customWidth="1"/>
    <col min="1560" max="1560" width="11.140625" style="154" bestFit="1" customWidth="1"/>
    <col min="1561" max="1792" width="9.140625" style="154"/>
    <col min="1793" max="1793" width="26.140625" style="154" customWidth="1"/>
    <col min="1794" max="1801" width="9.28515625" style="154" bestFit="1" customWidth="1"/>
    <col min="1802" max="1802" width="11.42578125" style="154" customWidth="1"/>
    <col min="1803" max="1805" width="9.28515625" style="154" bestFit="1" customWidth="1"/>
    <col min="1806" max="1806" width="10.5703125" style="154" bestFit="1" customWidth="1"/>
    <col min="1807" max="1809" width="9.28515625" style="154" bestFit="1" customWidth="1"/>
    <col min="1810" max="1810" width="10.42578125" style="154" bestFit="1" customWidth="1"/>
    <col min="1811" max="1812" width="9.28515625" style="154" bestFit="1" customWidth="1"/>
    <col min="1813" max="1813" width="9.5703125" style="154" customWidth="1"/>
    <col min="1814" max="1814" width="11.140625" style="154" customWidth="1"/>
    <col min="1815" max="1815" width="9.85546875" style="154" bestFit="1" customWidth="1"/>
    <col min="1816" max="1816" width="11.140625" style="154" bestFit="1" customWidth="1"/>
    <col min="1817" max="2048" width="9.140625" style="154"/>
    <col min="2049" max="2049" width="26.140625" style="154" customWidth="1"/>
    <col min="2050" max="2057" width="9.28515625" style="154" bestFit="1" customWidth="1"/>
    <col min="2058" max="2058" width="11.42578125" style="154" customWidth="1"/>
    <col min="2059" max="2061" width="9.28515625" style="154" bestFit="1" customWidth="1"/>
    <col min="2062" max="2062" width="10.5703125" style="154" bestFit="1" customWidth="1"/>
    <col min="2063" max="2065" width="9.28515625" style="154" bestFit="1" customWidth="1"/>
    <col min="2066" max="2066" width="10.42578125" style="154" bestFit="1" customWidth="1"/>
    <col min="2067" max="2068" width="9.28515625" style="154" bestFit="1" customWidth="1"/>
    <col min="2069" max="2069" width="9.5703125" style="154" customWidth="1"/>
    <col min="2070" max="2070" width="11.140625" style="154" customWidth="1"/>
    <col min="2071" max="2071" width="9.85546875" style="154" bestFit="1" customWidth="1"/>
    <col min="2072" max="2072" width="11.140625" style="154" bestFit="1" customWidth="1"/>
    <col min="2073" max="2304" width="9.140625" style="154"/>
    <col min="2305" max="2305" width="26.140625" style="154" customWidth="1"/>
    <col min="2306" max="2313" width="9.28515625" style="154" bestFit="1" customWidth="1"/>
    <col min="2314" max="2314" width="11.42578125" style="154" customWidth="1"/>
    <col min="2315" max="2317" width="9.28515625" style="154" bestFit="1" customWidth="1"/>
    <col min="2318" max="2318" width="10.5703125" style="154" bestFit="1" customWidth="1"/>
    <col min="2319" max="2321" width="9.28515625" style="154" bestFit="1" customWidth="1"/>
    <col min="2322" max="2322" width="10.42578125" style="154" bestFit="1" customWidth="1"/>
    <col min="2323" max="2324" width="9.28515625" style="154" bestFit="1" customWidth="1"/>
    <col min="2325" max="2325" width="9.5703125" style="154" customWidth="1"/>
    <col min="2326" max="2326" width="11.140625" style="154" customWidth="1"/>
    <col min="2327" max="2327" width="9.85546875" style="154" bestFit="1" customWidth="1"/>
    <col min="2328" max="2328" width="11.140625" style="154" bestFit="1" customWidth="1"/>
    <col min="2329" max="2560" width="9.140625" style="154"/>
    <col min="2561" max="2561" width="26.140625" style="154" customWidth="1"/>
    <col min="2562" max="2569" width="9.28515625" style="154" bestFit="1" customWidth="1"/>
    <col min="2570" max="2570" width="11.42578125" style="154" customWidth="1"/>
    <col min="2571" max="2573" width="9.28515625" style="154" bestFit="1" customWidth="1"/>
    <col min="2574" max="2574" width="10.5703125" style="154" bestFit="1" customWidth="1"/>
    <col min="2575" max="2577" width="9.28515625" style="154" bestFit="1" customWidth="1"/>
    <col min="2578" max="2578" width="10.42578125" style="154" bestFit="1" customWidth="1"/>
    <col min="2579" max="2580" width="9.28515625" style="154" bestFit="1" customWidth="1"/>
    <col min="2581" max="2581" width="9.5703125" style="154" customWidth="1"/>
    <col min="2582" max="2582" width="11.140625" style="154" customWidth="1"/>
    <col min="2583" max="2583" width="9.85546875" style="154" bestFit="1" customWidth="1"/>
    <col min="2584" max="2584" width="11.140625" style="154" bestFit="1" customWidth="1"/>
    <col min="2585" max="2816" width="9.140625" style="154"/>
    <col min="2817" max="2817" width="26.140625" style="154" customWidth="1"/>
    <col min="2818" max="2825" width="9.28515625" style="154" bestFit="1" customWidth="1"/>
    <col min="2826" max="2826" width="11.42578125" style="154" customWidth="1"/>
    <col min="2827" max="2829" width="9.28515625" style="154" bestFit="1" customWidth="1"/>
    <col min="2830" max="2830" width="10.5703125" style="154" bestFit="1" customWidth="1"/>
    <col min="2831" max="2833" width="9.28515625" style="154" bestFit="1" customWidth="1"/>
    <col min="2834" max="2834" width="10.42578125" style="154" bestFit="1" customWidth="1"/>
    <col min="2835" max="2836" width="9.28515625" style="154" bestFit="1" customWidth="1"/>
    <col min="2837" max="2837" width="9.5703125" style="154" customWidth="1"/>
    <col min="2838" max="2838" width="11.140625" style="154" customWidth="1"/>
    <col min="2839" max="2839" width="9.85546875" style="154" bestFit="1" customWidth="1"/>
    <col min="2840" max="2840" width="11.140625" style="154" bestFit="1" customWidth="1"/>
    <col min="2841" max="3072" width="9.140625" style="154"/>
    <col min="3073" max="3073" width="26.140625" style="154" customWidth="1"/>
    <col min="3074" max="3081" width="9.28515625" style="154" bestFit="1" customWidth="1"/>
    <col min="3082" max="3082" width="11.42578125" style="154" customWidth="1"/>
    <col min="3083" max="3085" width="9.28515625" style="154" bestFit="1" customWidth="1"/>
    <col min="3086" max="3086" width="10.5703125" style="154" bestFit="1" customWidth="1"/>
    <col min="3087" max="3089" width="9.28515625" style="154" bestFit="1" customWidth="1"/>
    <col min="3090" max="3090" width="10.42578125" style="154" bestFit="1" customWidth="1"/>
    <col min="3091" max="3092" width="9.28515625" style="154" bestFit="1" customWidth="1"/>
    <col min="3093" max="3093" width="9.5703125" style="154" customWidth="1"/>
    <col min="3094" max="3094" width="11.140625" style="154" customWidth="1"/>
    <col min="3095" max="3095" width="9.85546875" style="154" bestFit="1" customWidth="1"/>
    <col min="3096" max="3096" width="11.140625" style="154" bestFit="1" customWidth="1"/>
    <col min="3097" max="3328" width="9.140625" style="154"/>
    <col min="3329" max="3329" width="26.140625" style="154" customWidth="1"/>
    <col min="3330" max="3337" width="9.28515625" style="154" bestFit="1" customWidth="1"/>
    <col min="3338" max="3338" width="11.42578125" style="154" customWidth="1"/>
    <col min="3339" max="3341" width="9.28515625" style="154" bestFit="1" customWidth="1"/>
    <col min="3342" max="3342" width="10.5703125" style="154" bestFit="1" customWidth="1"/>
    <col min="3343" max="3345" width="9.28515625" style="154" bestFit="1" customWidth="1"/>
    <col min="3346" max="3346" width="10.42578125" style="154" bestFit="1" customWidth="1"/>
    <col min="3347" max="3348" width="9.28515625" style="154" bestFit="1" customWidth="1"/>
    <col min="3349" max="3349" width="9.5703125" style="154" customWidth="1"/>
    <col min="3350" max="3350" width="11.140625" style="154" customWidth="1"/>
    <col min="3351" max="3351" width="9.85546875" style="154" bestFit="1" customWidth="1"/>
    <col min="3352" max="3352" width="11.140625" style="154" bestFit="1" customWidth="1"/>
    <col min="3353" max="3584" width="9.140625" style="154"/>
    <col min="3585" max="3585" width="26.140625" style="154" customWidth="1"/>
    <col min="3586" max="3593" width="9.28515625" style="154" bestFit="1" customWidth="1"/>
    <col min="3594" max="3594" width="11.42578125" style="154" customWidth="1"/>
    <col min="3595" max="3597" width="9.28515625" style="154" bestFit="1" customWidth="1"/>
    <col min="3598" max="3598" width="10.5703125" style="154" bestFit="1" customWidth="1"/>
    <col min="3599" max="3601" width="9.28515625" style="154" bestFit="1" customWidth="1"/>
    <col min="3602" max="3602" width="10.42578125" style="154" bestFit="1" customWidth="1"/>
    <col min="3603" max="3604" width="9.28515625" style="154" bestFit="1" customWidth="1"/>
    <col min="3605" max="3605" width="9.5703125" style="154" customWidth="1"/>
    <col min="3606" max="3606" width="11.140625" style="154" customWidth="1"/>
    <col min="3607" max="3607" width="9.85546875" style="154" bestFit="1" customWidth="1"/>
    <col min="3608" max="3608" width="11.140625" style="154" bestFit="1" customWidth="1"/>
    <col min="3609" max="3840" width="9.140625" style="154"/>
    <col min="3841" max="3841" width="26.140625" style="154" customWidth="1"/>
    <col min="3842" max="3849" width="9.28515625" style="154" bestFit="1" customWidth="1"/>
    <col min="3850" max="3850" width="11.42578125" style="154" customWidth="1"/>
    <col min="3851" max="3853" width="9.28515625" style="154" bestFit="1" customWidth="1"/>
    <col min="3854" max="3854" width="10.5703125" style="154" bestFit="1" customWidth="1"/>
    <col min="3855" max="3857" width="9.28515625" style="154" bestFit="1" customWidth="1"/>
    <col min="3858" max="3858" width="10.42578125" style="154" bestFit="1" customWidth="1"/>
    <col min="3859" max="3860" width="9.28515625" style="154" bestFit="1" customWidth="1"/>
    <col min="3861" max="3861" width="9.5703125" style="154" customWidth="1"/>
    <col min="3862" max="3862" width="11.140625" style="154" customWidth="1"/>
    <col min="3863" max="3863" width="9.85546875" style="154" bestFit="1" customWidth="1"/>
    <col min="3864" max="3864" width="11.140625" style="154" bestFit="1" customWidth="1"/>
    <col min="3865" max="4096" width="9.140625" style="154"/>
    <col min="4097" max="4097" width="26.140625" style="154" customWidth="1"/>
    <col min="4098" max="4105" width="9.28515625" style="154" bestFit="1" customWidth="1"/>
    <col min="4106" max="4106" width="11.42578125" style="154" customWidth="1"/>
    <col min="4107" max="4109" width="9.28515625" style="154" bestFit="1" customWidth="1"/>
    <col min="4110" max="4110" width="10.5703125" style="154" bestFit="1" customWidth="1"/>
    <col min="4111" max="4113" width="9.28515625" style="154" bestFit="1" customWidth="1"/>
    <col min="4114" max="4114" width="10.42578125" style="154" bestFit="1" customWidth="1"/>
    <col min="4115" max="4116" width="9.28515625" style="154" bestFit="1" customWidth="1"/>
    <col min="4117" max="4117" width="9.5703125" style="154" customWidth="1"/>
    <col min="4118" max="4118" width="11.140625" style="154" customWidth="1"/>
    <col min="4119" max="4119" width="9.85546875" style="154" bestFit="1" customWidth="1"/>
    <col min="4120" max="4120" width="11.140625" style="154" bestFit="1" customWidth="1"/>
    <col min="4121" max="4352" width="9.140625" style="154"/>
    <col min="4353" max="4353" width="26.140625" style="154" customWidth="1"/>
    <col min="4354" max="4361" width="9.28515625" style="154" bestFit="1" customWidth="1"/>
    <col min="4362" max="4362" width="11.42578125" style="154" customWidth="1"/>
    <col min="4363" max="4365" width="9.28515625" style="154" bestFit="1" customWidth="1"/>
    <col min="4366" max="4366" width="10.5703125" style="154" bestFit="1" customWidth="1"/>
    <col min="4367" max="4369" width="9.28515625" style="154" bestFit="1" customWidth="1"/>
    <col min="4370" max="4370" width="10.42578125" style="154" bestFit="1" customWidth="1"/>
    <col min="4371" max="4372" width="9.28515625" style="154" bestFit="1" customWidth="1"/>
    <col min="4373" max="4373" width="9.5703125" style="154" customWidth="1"/>
    <col min="4374" max="4374" width="11.140625" style="154" customWidth="1"/>
    <col min="4375" max="4375" width="9.85546875" style="154" bestFit="1" customWidth="1"/>
    <col min="4376" max="4376" width="11.140625" style="154" bestFit="1" customWidth="1"/>
    <col min="4377" max="4608" width="9.140625" style="154"/>
    <col min="4609" max="4609" width="26.140625" style="154" customWidth="1"/>
    <col min="4610" max="4617" width="9.28515625" style="154" bestFit="1" customWidth="1"/>
    <col min="4618" max="4618" width="11.42578125" style="154" customWidth="1"/>
    <col min="4619" max="4621" width="9.28515625" style="154" bestFit="1" customWidth="1"/>
    <col min="4622" max="4622" width="10.5703125" style="154" bestFit="1" customWidth="1"/>
    <col min="4623" max="4625" width="9.28515625" style="154" bestFit="1" customWidth="1"/>
    <col min="4626" max="4626" width="10.42578125" style="154" bestFit="1" customWidth="1"/>
    <col min="4627" max="4628" width="9.28515625" style="154" bestFit="1" customWidth="1"/>
    <col min="4629" max="4629" width="9.5703125" style="154" customWidth="1"/>
    <col min="4630" max="4630" width="11.140625" style="154" customWidth="1"/>
    <col min="4631" max="4631" width="9.85546875" style="154" bestFit="1" customWidth="1"/>
    <col min="4632" max="4632" width="11.140625" style="154" bestFit="1" customWidth="1"/>
    <col min="4633" max="4864" width="9.140625" style="154"/>
    <col min="4865" max="4865" width="26.140625" style="154" customWidth="1"/>
    <col min="4866" max="4873" width="9.28515625" style="154" bestFit="1" customWidth="1"/>
    <col min="4874" max="4874" width="11.42578125" style="154" customWidth="1"/>
    <col min="4875" max="4877" width="9.28515625" style="154" bestFit="1" customWidth="1"/>
    <col min="4878" max="4878" width="10.5703125" style="154" bestFit="1" customWidth="1"/>
    <col min="4879" max="4881" width="9.28515625" style="154" bestFit="1" customWidth="1"/>
    <col min="4882" max="4882" width="10.42578125" style="154" bestFit="1" customWidth="1"/>
    <col min="4883" max="4884" width="9.28515625" style="154" bestFit="1" customWidth="1"/>
    <col min="4885" max="4885" width="9.5703125" style="154" customWidth="1"/>
    <col min="4886" max="4886" width="11.140625" style="154" customWidth="1"/>
    <col min="4887" max="4887" width="9.85546875" style="154" bestFit="1" customWidth="1"/>
    <col min="4888" max="4888" width="11.140625" style="154" bestFit="1" customWidth="1"/>
    <col min="4889" max="5120" width="9.140625" style="154"/>
    <col min="5121" max="5121" width="26.140625" style="154" customWidth="1"/>
    <col min="5122" max="5129" width="9.28515625" style="154" bestFit="1" customWidth="1"/>
    <col min="5130" max="5130" width="11.42578125" style="154" customWidth="1"/>
    <col min="5131" max="5133" width="9.28515625" style="154" bestFit="1" customWidth="1"/>
    <col min="5134" max="5134" width="10.5703125" style="154" bestFit="1" customWidth="1"/>
    <col min="5135" max="5137" width="9.28515625" style="154" bestFit="1" customWidth="1"/>
    <col min="5138" max="5138" width="10.42578125" style="154" bestFit="1" customWidth="1"/>
    <col min="5139" max="5140" width="9.28515625" style="154" bestFit="1" customWidth="1"/>
    <col min="5141" max="5141" width="9.5703125" style="154" customWidth="1"/>
    <col min="5142" max="5142" width="11.140625" style="154" customWidth="1"/>
    <col min="5143" max="5143" width="9.85546875" style="154" bestFit="1" customWidth="1"/>
    <col min="5144" max="5144" width="11.140625" style="154" bestFit="1" customWidth="1"/>
    <col min="5145" max="5376" width="9.140625" style="154"/>
    <col min="5377" max="5377" width="26.140625" style="154" customWidth="1"/>
    <col min="5378" max="5385" width="9.28515625" style="154" bestFit="1" customWidth="1"/>
    <col min="5386" max="5386" width="11.42578125" style="154" customWidth="1"/>
    <col min="5387" max="5389" width="9.28515625" style="154" bestFit="1" customWidth="1"/>
    <col min="5390" max="5390" width="10.5703125" style="154" bestFit="1" customWidth="1"/>
    <col min="5391" max="5393" width="9.28515625" style="154" bestFit="1" customWidth="1"/>
    <col min="5394" max="5394" width="10.42578125" style="154" bestFit="1" customWidth="1"/>
    <col min="5395" max="5396" width="9.28515625" style="154" bestFit="1" customWidth="1"/>
    <col min="5397" max="5397" width="9.5703125" style="154" customWidth="1"/>
    <col min="5398" max="5398" width="11.140625" style="154" customWidth="1"/>
    <col min="5399" max="5399" width="9.85546875" style="154" bestFit="1" customWidth="1"/>
    <col min="5400" max="5400" width="11.140625" style="154" bestFit="1" customWidth="1"/>
    <col min="5401" max="5632" width="9.140625" style="154"/>
    <col min="5633" max="5633" width="26.140625" style="154" customWidth="1"/>
    <col min="5634" max="5641" width="9.28515625" style="154" bestFit="1" customWidth="1"/>
    <col min="5642" max="5642" width="11.42578125" style="154" customWidth="1"/>
    <col min="5643" max="5645" width="9.28515625" style="154" bestFit="1" customWidth="1"/>
    <col min="5646" max="5646" width="10.5703125" style="154" bestFit="1" customWidth="1"/>
    <col min="5647" max="5649" width="9.28515625" style="154" bestFit="1" customWidth="1"/>
    <col min="5650" max="5650" width="10.42578125" style="154" bestFit="1" customWidth="1"/>
    <col min="5651" max="5652" width="9.28515625" style="154" bestFit="1" customWidth="1"/>
    <col min="5653" max="5653" width="9.5703125" style="154" customWidth="1"/>
    <col min="5654" max="5654" width="11.140625" style="154" customWidth="1"/>
    <col min="5655" max="5655" width="9.85546875" style="154" bestFit="1" customWidth="1"/>
    <col min="5656" max="5656" width="11.140625" style="154" bestFit="1" customWidth="1"/>
    <col min="5657" max="5888" width="9.140625" style="154"/>
    <col min="5889" max="5889" width="26.140625" style="154" customWidth="1"/>
    <col min="5890" max="5897" width="9.28515625" style="154" bestFit="1" customWidth="1"/>
    <col min="5898" max="5898" width="11.42578125" style="154" customWidth="1"/>
    <col min="5899" max="5901" width="9.28515625" style="154" bestFit="1" customWidth="1"/>
    <col min="5902" max="5902" width="10.5703125" style="154" bestFit="1" customWidth="1"/>
    <col min="5903" max="5905" width="9.28515625" style="154" bestFit="1" customWidth="1"/>
    <col min="5906" max="5906" width="10.42578125" style="154" bestFit="1" customWidth="1"/>
    <col min="5907" max="5908" width="9.28515625" style="154" bestFit="1" customWidth="1"/>
    <col min="5909" max="5909" width="9.5703125" style="154" customWidth="1"/>
    <col min="5910" max="5910" width="11.140625" style="154" customWidth="1"/>
    <col min="5911" max="5911" width="9.85546875" style="154" bestFit="1" customWidth="1"/>
    <col min="5912" max="5912" width="11.140625" style="154" bestFit="1" customWidth="1"/>
    <col min="5913" max="6144" width="9.140625" style="154"/>
    <col min="6145" max="6145" width="26.140625" style="154" customWidth="1"/>
    <col min="6146" max="6153" width="9.28515625" style="154" bestFit="1" customWidth="1"/>
    <col min="6154" max="6154" width="11.42578125" style="154" customWidth="1"/>
    <col min="6155" max="6157" width="9.28515625" style="154" bestFit="1" customWidth="1"/>
    <col min="6158" max="6158" width="10.5703125" style="154" bestFit="1" customWidth="1"/>
    <col min="6159" max="6161" width="9.28515625" style="154" bestFit="1" customWidth="1"/>
    <col min="6162" max="6162" width="10.42578125" style="154" bestFit="1" customWidth="1"/>
    <col min="6163" max="6164" width="9.28515625" style="154" bestFit="1" customWidth="1"/>
    <col min="6165" max="6165" width="9.5703125" style="154" customWidth="1"/>
    <col min="6166" max="6166" width="11.140625" style="154" customWidth="1"/>
    <col min="6167" max="6167" width="9.85546875" style="154" bestFit="1" customWidth="1"/>
    <col min="6168" max="6168" width="11.140625" style="154" bestFit="1" customWidth="1"/>
    <col min="6169" max="6400" width="9.140625" style="154"/>
    <col min="6401" max="6401" width="26.140625" style="154" customWidth="1"/>
    <col min="6402" max="6409" width="9.28515625" style="154" bestFit="1" customWidth="1"/>
    <col min="6410" max="6410" width="11.42578125" style="154" customWidth="1"/>
    <col min="6411" max="6413" width="9.28515625" style="154" bestFit="1" customWidth="1"/>
    <col min="6414" max="6414" width="10.5703125" style="154" bestFit="1" customWidth="1"/>
    <col min="6415" max="6417" width="9.28515625" style="154" bestFit="1" customWidth="1"/>
    <col min="6418" max="6418" width="10.42578125" style="154" bestFit="1" customWidth="1"/>
    <col min="6419" max="6420" width="9.28515625" style="154" bestFit="1" customWidth="1"/>
    <col min="6421" max="6421" width="9.5703125" style="154" customWidth="1"/>
    <col min="6422" max="6422" width="11.140625" style="154" customWidth="1"/>
    <col min="6423" max="6423" width="9.85546875" style="154" bestFit="1" customWidth="1"/>
    <col min="6424" max="6424" width="11.140625" style="154" bestFit="1" customWidth="1"/>
    <col min="6425" max="6656" width="9.140625" style="154"/>
    <col min="6657" max="6657" width="26.140625" style="154" customWidth="1"/>
    <col min="6658" max="6665" width="9.28515625" style="154" bestFit="1" customWidth="1"/>
    <col min="6666" max="6666" width="11.42578125" style="154" customWidth="1"/>
    <col min="6667" max="6669" width="9.28515625" style="154" bestFit="1" customWidth="1"/>
    <col min="6670" max="6670" width="10.5703125" style="154" bestFit="1" customWidth="1"/>
    <col min="6671" max="6673" width="9.28515625" style="154" bestFit="1" customWidth="1"/>
    <col min="6674" max="6674" width="10.42578125" style="154" bestFit="1" customWidth="1"/>
    <col min="6675" max="6676" width="9.28515625" style="154" bestFit="1" customWidth="1"/>
    <col min="6677" max="6677" width="9.5703125" style="154" customWidth="1"/>
    <col min="6678" max="6678" width="11.140625" style="154" customWidth="1"/>
    <col min="6679" max="6679" width="9.85546875" style="154" bestFit="1" customWidth="1"/>
    <col min="6680" max="6680" width="11.140625" style="154" bestFit="1" customWidth="1"/>
    <col min="6681" max="6912" width="9.140625" style="154"/>
    <col min="6913" max="6913" width="26.140625" style="154" customWidth="1"/>
    <col min="6914" max="6921" width="9.28515625" style="154" bestFit="1" customWidth="1"/>
    <col min="6922" max="6922" width="11.42578125" style="154" customWidth="1"/>
    <col min="6923" max="6925" width="9.28515625" style="154" bestFit="1" customWidth="1"/>
    <col min="6926" max="6926" width="10.5703125" style="154" bestFit="1" customWidth="1"/>
    <col min="6927" max="6929" width="9.28515625" style="154" bestFit="1" customWidth="1"/>
    <col min="6930" max="6930" width="10.42578125" style="154" bestFit="1" customWidth="1"/>
    <col min="6931" max="6932" width="9.28515625" style="154" bestFit="1" customWidth="1"/>
    <col min="6933" max="6933" width="9.5703125" style="154" customWidth="1"/>
    <col min="6934" max="6934" width="11.140625" style="154" customWidth="1"/>
    <col min="6935" max="6935" width="9.85546875" style="154" bestFit="1" customWidth="1"/>
    <col min="6936" max="6936" width="11.140625" style="154" bestFit="1" customWidth="1"/>
    <col min="6937" max="7168" width="9.140625" style="154"/>
    <col min="7169" max="7169" width="26.140625" style="154" customWidth="1"/>
    <col min="7170" max="7177" width="9.28515625" style="154" bestFit="1" customWidth="1"/>
    <col min="7178" max="7178" width="11.42578125" style="154" customWidth="1"/>
    <col min="7179" max="7181" width="9.28515625" style="154" bestFit="1" customWidth="1"/>
    <col min="7182" max="7182" width="10.5703125" style="154" bestFit="1" customWidth="1"/>
    <col min="7183" max="7185" width="9.28515625" style="154" bestFit="1" customWidth="1"/>
    <col min="7186" max="7186" width="10.42578125" style="154" bestFit="1" customWidth="1"/>
    <col min="7187" max="7188" width="9.28515625" style="154" bestFit="1" customWidth="1"/>
    <col min="7189" max="7189" width="9.5703125" style="154" customWidth="1"/>
    <col min="7190" max="7190" width="11.140625" style="154" customWidth="1"/>
    <col min="7191" max="7191" width="9.85546875" style="154" bestFit="1" customWidth="1"/>
    <col min="7192" max="7192" width="11.140625" style="154" bestFit="1" customWidth="1"/>
    <col min="7193" max="7424" width="9.140625" style="154"/>
    <col min="7425" max="7425" width="26.140625" style="154" customWidth="1"/>
    <col min="7426" max="7433" width="9.28515625" style="154" bestFit="1" customWidth="1"/>
    <col min="7434" max="7434" width="11.42578125" style="154" customWidth="1"/>
    <col min="7435" max="7437" width="9.28515625" style="154" bestFit="1" customWidth="1"/>
    <col min="7438" max="7438" width="10.5703125" style="154" bestFit="1" customWidth="1"/>
    <col min="7439" max="7441" width="9.28515625" style="154" bestFit="1" customWidth="1"/>
    <col min="7442" max="7442" width="10.42578125" style="154" bestFit="1" customWidth="1"/>
    <col min="7443" max="7444" width="9.28515625" style="154" bestFit="1" customWidth="1"/>
    <col min="7445" max="7445" width="9.5703125" style="154" customWidth="1"/>
    <col min="7446" max="7446" width="11.140625" style="154" customWidth="1"/>
    <col min="7447" max="7447" width="9.85546875" style="154" bestFit="1" customWidth="1"/>
    <col min="7448" max="7448" width="11.140625" style="154" bestFit="1" customWidth="1"/>
    <col min="7449" max="7680" width="9.140625" style="154"/>
    <col min="7681" max="7681" width="26.140625" style="154" customWidth="1"/>
    <col min="7682" max="7689" width="9.28515625" style="154" bestFit="1" customWidth="1"/>
    <col min="7690" max="7690" width="11.42578125" style="154" customWidth="1"/>
    <col min="7691" max="7693" width="9.28515625" style="154" bestFit="1" customWidth="1"/>
    <col min="7694" max="7694" width="10.5703125" style="154" bestFit="1" customWidth="1"/>
    <col min="7695" max="7697" width="9.28515625" style="154" bestFit="1" customWidth="1"/>
    <col min="7698" max="7698" width="10.42578125" style="154" bestFit="1" customWidth="1"/>
    <col min="7699" max="7700" width="9.28515625" style="154" bestFit="1" customWidth="1"/>
    <col min="7701" max="7701" width="9.5703125" style="154" customWidth="1"/>
    <col min="7702" max="7702" width="11.140625" style="154" customWidth="1"/>
    <col min="7703" max="7703" width="9.85546875" style="154" bestFit="1" customWidth="1"/>
    <col min="7704" max="7704" width="11.140625" style="154" bestFit="1" customWidth="1"/>
    <col min="7705" max="7936" width="9.140625" style="154"/>
    <col min="7937" max="7937" width="26.140625" style="154" customWidth="1"/>
    <col min="7938" max="7945" width="9.28515625" style="154" bestFit="1" customWidth="1"/>
    <col min="7946" max="7946" width="11.42578125" style="154" customWidth="1"/>
    <col min="7947" max="7949" width="9.28515625" style="154" bestFit="1" customWidth="1"/>
    <col min="7950" max="7950" width="10.5703125" style="154" bestFit="1" customWidth="1"/>
    <col min="7951" max="7953" width="9.28515625" style="154" bestFit="1" customWidth="1"/>
    <col min="7954" max="7954" width="10.42578125" style="154" bestFit="1" customWidth="1"/>
    <col min="7955" max="7956" width="9.28515625" style="154" bestFit="1" customWidth="1"/>
    <col min="7957" max="7957" width="9.5703125" style="154" customWidth="1"/>
    <col min="7958" max="7958" width="11.140625" style="154" customWidth="1"/>
    <col min="7959" max="7959" width="9.85546875" style="154" bestFit="1" customWidth="1"/>
    <col min="7960" max="7960" width="11.140625" style="154" bestFit="1" customWidth="1"/>
    <col min="7961" max="8192" width="9.140625" style="154"/>
    <col min="8193" max="8193" width="26.140625" style="154" customWidth="1"/>
    <col min="8194" max="8201" width="9.28515625" style="154" bestFit="1" customWidth="1"/>
    <col min="8202" max="8202" width="11.42578125" style="154" customWidth="1"/>
    <col min="8203" max="8205" width="9.28515625" style="154" bestFit="1" customWidth="1"/>
    <col min="8206" max="8206" width="10.5703125" style="154" bestFit="1" customWidth="1"/>
    <col min="8207" max="8209" width="9.28515625" style="154" bestFit="1" customWidth="1"/>
    <col min="8210" max="8210" width="10.42578125" style="154" bestFit="1" customWidth="1"/>
    <col min="8211" max="8212" width="9.28515625" style="154" bestFit="1" customWidth="1"/>
    <col min="8213" max="8213" width="9.5703125" style="154" customWidth="1"/>
    <col min="8214" max="8214" width="11.140625" style="154" customWidth="1"/>
    <col min="8215" max="8215" width="9.85546875" style="154" bestFit="1" customWidth="1"/>
    <col min="8216" max="8216" width="11.140625" style="154" bestFit="1" customWidth="1"/>
    <col min="8217" max="8448" width="9.140625" style="154"/>
    <col min="8449" max="8449" width="26.140625" style="154" customWidth="1"/>
    <col min="8450" max="8457" width="9.28515625" style="154" bestFit="1" customWidth="1"/>
    <col min="8458" max="8458" width="11.42578125" style="154" customWidth="1"/>
    <col min="8459" max="8461" width="9.28515625" style="154" bestFit="1" customWidth="1"/>
    <col min="8462" max="8462" width="10.5703125" style="154" bestFit="1" customWidth="1"/>
    <col min="8463" max="8465" width="9.28515625" style="154" bestFit="1" customWidth="1"/>
    <col min="8466" max="8466" width="10.42578125" style="154" bestFit="1" customWidth="1"/>
    <col min="8467" max="8468" width="9.28515625" style="154" bestFit="1" customWidth="1"/>
    <col min="8469" max="8469" width="9.5703125" style="154" customWidth="1"/>
    <col min="8470" max="8470" width="11.140625" style="154" customWidth="1"/>
    <col min="8471" max="8471" width="9.85546875" style="154" bestFit="1" customWidth="1"/>
    <col min="8472" max="8472" width="11.140625" style="154" bestFit="1" customWidth="1"/>
    <col min="8473" max="8704" width="9.140625" style="154"/>
    <col min="8705" max="8705" width="26.140625" style="154" customWidth="1"/>
    <col min="8706" max="8713" width="9.28515625" style="154" bestFit="1" customWidth="1"/>
    <col min="8714" max="8714" width="11.42578125" style="154" customWidth="1"/>
    <col min="8715" max="8717" width="9.28515625" style="154" bestFit="1" customWidth="1"/>
    <col min="8718" max="8718" width="10.5703125" style="154" bestFit="1" customWidth="1"/>
    <col min="8719" max="8721" width="9.28515625" style="154" bestFit="1" customWidth="1"/>
    <col min="8722" max="8722" width="10.42578125" style="154" bestFit="1" customWidth="1"/>
    <col min="8723" max="8724" width="9.28515625" style="154" bestFit="1" customWidth="1"/>
    <col min="8725" max="8725" width="9.5703125" style="154" customWidth="1"/>
    <col min="8726" max="8726" width="11.140625" style="154" customWidth="1"/>
    <col min="8727" max="8727" width="9.85546875" style="154" bestFit="1" customWidth="1"/>
    <col min="8728" max="8728" width="11.140625" style="154" bestFit="1" customWidth="1"/>
    <col min="8729" max="8960" width="9.140625" style="154"/>
    <col min="8961" max="8961" width="26.140625" style="154" customWidth="1"/>
    <col min="8962" max="8969" width="9.28515625" style="154" bestFit="1" customWidth="1"/>
    <col min="8970" max="8970" width="11.42578125" style="154" customWidth="1"/>
    <col min="8971" max="8973" width="9.28515625" style="154" bestFit="1" customWidth="1"/>
    <col min="8974" max="8974" width="10.5703125" style="154" bestFit="1" customWidth="1"/>
    <col min="8975" max="8977" width="9.28515625" style="154" bestFit="1" customWidth="1"/>
    <col min="8978" max="8978" width="10.42578125" style="154" bestFit="1" customWidth="1"/>
    <col min="8979" max="8980" width="9.28515625" style="154" bestFit="1" customWidth="1"/>
    <col min="8981" max="8981" width="9.5703125" style="154" customWidth="1"/>
    <col min="8982" max="8982" width="11.140625" style="154" customWidth="1"/>
    <col min="8983" max="8983" width="9.85546875" style="154" bestFit="1" customWidth="1"/>
    <col min="8984" max="8984" width="11.140625" style="154" bestFit="1" customWidth="1"/>
    <col min="8985" max="9216" width="9.140625" style="154"/>
    <col min="9217" max="9217" width="26.140625" style="154" customWidth="1"/>
    <col min="9218" max="9225" width="9.28515625" style="154" bestFit="1" customWidth="1"/>
    <col min="9226" max="9226" width="11.42578125" style="154" customWidth="1"/>
    <col min="9227" max="9229" width="9.28515625" style="154" bestFit="1" customWidth="1"/>
    <col min="9230" max="9230" width="10.5703125" style="154" bestFit="1" customWidth="1"/>
    <col min="9231" max="9233" width="9.28515625" style="154" bestFit="1" customWidth="1"/>
    <col min="9234" max="9234" width="10.42578125" style="154" bestFit="1" customWidth="1"/>
    <col min="9235" max="9236" width="9.28515625" style="154" bestFit="1" customWidth="1"/>
    <col min="9237" max="9237" width="9.5703125" style="154" customWidth="1"/>
    <col min="9238" max="9238" width="11.140625" style="154" customWidth="1"/>
    <col min="9239" max="9239" width="9.85546875" style="154" bestFit="1" customWidth="1"/>
    <col min="9240" max="9240" width="11.140625" style="154" bestFit="1" customWidth="1"/>
    <col min="9241" max="9472" width="9.140625" style="154"/>
    <col min="9473" max="9473" width="26.140625" style="154" customWidth="1"/>
    <col min="9474" max="9481" width="9.28515625" style="154" bestFit="1" customWidth="1"/>
    <col min="9482" max="9482" width="11.42578125" style="154" customWidth="1"/>
    <col min="9483" max="9485" width="9.28515625" style="154" bestFit="1" customWidth="1"/>
    <col min="9486" max="9486" width="10.5703125" style="154" bestFit="1" customWidth="1"/>
    <col min="9487" max="9489" width="9.28515625" style="154" bestFit="1" customWidth="1"/>
    <col min="9490" max="9490" width="10.42578125" style="154" bestFit="1" customWidth="1"/>
    <col min="9491" max="9492" width="9.28515625" style="154" bestFit="1" customWidth="1"/>
    <col min="9493" max="9493" width="9.5703125" style="154" customWidth="1"/>
    <col min="9494" max="9494" width="11.140625" style="154" customWidth="1"/>
    <col min="9495" max="9495" width="9.85546875" style="154" bestFit="1" customWidth="1"/>
    <col min="9496" max="9496" width="11.140625" style="154" bestFit="1" customWidth="1"/>
    <col min="9497" max="9728" width="9.140625" style="154"/>
    <col min="9729" max="9729" width="26.140625" style="154" customWidth="1"/>
    <col min="9730" max="9737" width="9.28515625" style="154" bestFit="1" customWidth="1"/>
    <col min="9738" max="9738" width="11.42578125" style="154" customWidth="1"/>
    <col min="9739" max="9741" width="9.28515625" style="154" bestFit="1" customWidth="1"/>
    <col min="9742" max="9742" width="10.5703125" style="154" bestFit="1" customWidth="1"/>
    <col min="9743" max="9745" width="9.28515625" style="154" bestFit="1" customWidth="1"/>
    <col min="9746" max="9746" width="10.42578125" style="154" bestFit="1" customWidth="1"/>
    <col min="9747" max="9748" width="9.28515625" style="154" bestFit="1" customWidth="1"/>
    <col min="9749" max="9749" width="9.5703125" style="154" customWidth="1"/>
    <col min="9750" max="9750" width="11.140625" style="154" customWidth="1"/>
    <col min="9751" max="9751" width="9.85546875" style="154" bestFit="1" customWidth="1"/>
    <col min="9752" max="9752" width="11.140625" style="154" bestFit="1" customWidth="1"/>
    <col min="9753" max="9984" width="9.140625" style="154"/>
    <col min="9985" max="9985" width="26.140625" style="154" customWidth="1"/>
    <col min="9986" max="9993" width="9.28515625" style="154" bestFit="1" customWidth="1"/>
    <col min="9994" max="9994" width="11.42578125" style="154" customWidth="1"/>
    <col min="9995" max="9997" width="9.28515625" style="154" bestFit="1" customWidth="1"/>
    <col min="9998" max="9998" width="10.5703125" style="154" bestFit="1" customWidth="1"/>
    <col min="9999" max="10001" width="9.28515625" style="154" bestFit="1" customWidth="1"/>
    <col min="10002" max="10002" width="10.42578125" style="154" bestFit="1" customWidth="1"/>
    <col min="10003" max="10004" width="9.28515625" style="154" bestFit="1" customWidth="1"/>
    <col min="10005" max="10005" width="9.5703125" style="154" customWidth="1"/>
    <col min="10006" max="10006" width="11.140625" style="154" customWidth="1"/>
    <col min="10007" max="10007" width="9.85546875" style="154" bestFit="1" customWidth="1"/>
    <col min="10008" max="10008" width="11.140625" style="154" bestFit="1" customWidth="1"/>
    <col min="10009" max="10240" width="9.140625" style="154"/>
    <col min="10241" max="10241" width="26.140625" style="154" customWidth="1"/>
    <col min="10242" max="10249" width="9.28515625" style="154" bestFit="1" customWidth="1"/>
    <col min="10250" max="10250" width="11.42578125" style="154" customWidth="1"/>
    <col min="10251" max="10253" width="9.28515625" style="154" bestFit="1" customWidth="1"/>
    <col min="10254" max="10254" width="10.5703125" style="154" bestFit="1" customWidth="1"/>
    <col min="10255" max="10257" width="9.28515625" style="154" bestFit="1" customWidth="1"/>
    <col min="10258" max="10258" width="10.42578125" style="154" bestFit="1" customWidth="1"/>
    <col min="10259" max="10260" width="9.28515625" style="154" bestFit="1" customWidth="1"/>
    <col min="10261" max="10261" width="9.5703125" style="154" customWidth="1"/>
    <col min="10262" max="10262" width="11.140625" style="154" customWidth="1"/>
    <col min="10263" max="10263" width="9.85546875" style="154" bestFit="1" customWidth="1"/>
    <col min="10264" max="10264" width="11.140625" style="154" bestFit="1" customWidth="1"/>
    <col min="10265" max="10496" width="9.140625" style="154"/>
    <col min="10497" max="10497" width="26.140625" style="154" customWidth="1"/>
    <col min="10498" max="10505" width="9.28515625" style="154" bestFit="1" customWidth="1"/>
    <col min="10506" max="10506" width="11.42578125" style="154" customWidth="1"/>
    <col min="10507" max="10509" width="9.28515625" style="154" bestFit="1" customWidth="1"/>
    <col min="10510" max="10510" width="10.5703125" style="154" bestFit="1" customWidth="1"/>
    <col min="10511" max="10513" width="9.28515625" style="154" bestFit="1" customWidth="1"/>
    <col min="10514" max="10514" width="10.42578125" style="154" bestFit="1" customWidth="1"/>
    <col min="10515" max="10516" width="9.28515625" style="154" bestFit="1" customWidth="1"/>
    <col min="10517" max="10517" width="9.5703125" style="154" customWidth="1"/>
    <col min="10518" max="10518" width="11.140625" style="154" customWidth="1"/>
    <col min="10519" max="10519" width="9.85546875" style="154" bestFit="1" customWidth="1"/>
    <col min="10520" max="10520" width="11.140625" style="154" bestFit="1" customWidth="1"/>
    <col min="10521" max="10752" width="9.140625" style="154"/>
    <col min="10753" max="10753" width="26.140625" style="154" customWidth="1"/>
    <col min="10754" max="10761" width="9.28515625" style="154" bestFit="1" customWidth="1"/>
    <col min="10762" max="10762" width="11.42578125" style="154" customWidth="1"/>
    <col min="10763" max="10765" width="9.28515625" style="154" bestFit="1" customWidth="1"/>
    <col min="10766" max="10766" width="10.5703125" style="154" bestFit="1" customWidth="1"/>
    <col min="10767" max="10769" width="9.28515625" style="154" bestFit="1" customWidth="1"/>
    <col min="10770" max="10770" width="10.42578125" style="154" bestFit="1" customWidth="1"/>
    <col min="10771" max="10772" width="9.28515625" style="154" bestFit="1" customWidth="1"/>
    <col min="10773" max="10773" width="9.5703125" style="154" customWidth="1"/>
    <col min="10774" max="10774" width="11.140625" style="154" customWidth="1"/>
    <col min="10775" max="10775" width="9.85546875" style="154" bestFit="1" customWidth="1"/>
    <col min="10776" max="10776" width="11.140625" style="154" bestFit="1" customWidth="1"/>
    <col min="10777" max="11008" width="9.140625" style="154"/>
    <col min="11009" max="11009" width="26.140625" style="154" customWidth="1"/>
    <col min="11010" max="11017" width="9.28515625" style="154" bestFit="1" customWidth="1"/>
    <col min="11018" max="11018" width="11.42578125" style="154" customWidth="1"/>
    <col min="11019" max="11021" width="9.28515625" style="154" bestFit="1" customWidth="1"/>
    <col min="11022" max="11022" width="10.5703125" style="154" bestFit="1" customWidth="1"/>
    <col min="11023" max="11025" width="9.28515625" style="154" bestFit="1" customWidth="1"/>
    <col min="11026" max="11026" width="10.42578125" style="154" bestFit="1" customWidth="1"/>
    <col min="11027" max="11028" width="9.28515625" style="154" bestFit="1" customWidth="1"/>
    <col min="11029" max="11029" width="9.5703125" style="154" customWidth="1"/>
    <col min="11030" max="11030" width="11.140625" style="154" customWidth="1"/>
    <col min="11031" max="11031" width="9.85546875" style="154" bestFit="1" customWidth="1"/>
    <col min="11032" max="11032" width="11.140625" style="154" bestFit="1" customWidth="1"/>
    <col min="11033" max="11264" width="9.140625" style="154"/>
    <col min="11265" max="11265" width="26.140625" style="154" customWidth="1"/>
    <col min="11266" max="11273" width="9.28515625" style="154" bestFit="1" customWidth="1"/>
    <col min="11274" max="11274" width="11.42578125" style="154" customWidth="1"/>
    <col min="11275" max="11277" width="9.28515625" style="154" bestFit="1" customWidth="1"/>
    <col min="11278" max="11278" width="10.5703125" style="154" bestFit="1" customWidth="1"/>
    <col min="11279" max="11281" width="9.28515625" style="154" bestFit="1" customWidth="1"/>
    <col min="11282" max="11282" width="10.42578125" style="154" bestFit="1" customWidth="1"/>
    <col min="11283" max="11284" width="9.28515625" style="154" bestFit="1" customWidth="1"/>
    <col min="11285" max="11285" width="9.5703125" style="154" customWidth="1"/>
    <col min="11286" max="11286" width="11.140625" style="154" customWidth="1"/>
    <col min="11287" max="11287" width="9.85546875" style="154" bestFit="1" customWidth="1"/>
    <col min="11288" max="11288" width="11.140625" style="154" bestFit="1" customWidth="1"/>
    <col min="11289" max="11520" width="9.140625" style="154"/>
    <col min="11521" max="11521" width="26.140625" style="154" customWidth="1"/>
    <col min="11522" max="11529" width="9.28515625" style="154" bestFit="1" customWidth="1"/>
    <col min="11530" max="11530" width="11.42578125" style="154" customWidth="1"/>
    <col min="11531" max="11533" width="9.28515625" style="154" bestFit="1" customWidth="1"/>
    <col min="11534" max="11534" width="10.5703125" style="154" bestFit="1" customWidth="1"/>
    <col min="11535" max="11537" width="9.28515625" style="154" bestFit="1" customWidth="1"/>
    <col min="11538" max="11538" width="10.42578125" style="154" bestFit="1" customWidth="1"/>
    <col min="11539" max="11540" width="9.28515625" style="154" bestFit="1" customWidth="1"/>
    <col min="11541" max="11541" width="9.5703125" style="154" customWidth="1"/>
    <col min="11542" max="11542" width="11.140625" style="154" customWidth="1"/>
    <col min="11543" max="11543" width="9.85546875" style="154" bestFit="1" customWidth="1"/>
    <col min="11544" max="11544" width="11.140625" style="154" bestFit="1" customWidth="1"/>
    <col min="11545" max="11776" width="9.140625" style="154"/>
    <col min="11777" max="11777" width="26.140625" style="154" customWidth="1"/>
    <col min="11778" max="11785" width="9.28515625" style="154" bestFit="1" customWidth="1"/>
    <col min="11786" max="11786" width="11.42578125" style="154" customWidth="1"/>
    <col min="11787" max="11789" width="9.28515625" style="154" bestFit="1" customWidth="1"/>
    <col min="11790" max="11790" width="10.5703125" style="154" bestFit="1" customWidth="1"/>
    <col min="11791" max="11793" width="9.28515625" style="154" bestFit="1" customWidth="1"/>
    <col min="11794" max="11794" width="10.42578125" style="154" bestFit="1" customWidth="1"/>
    <col min="11795" max="11796" width="9.28515625" style="154" bestFit="1" customWidth="1"/>
    <col min="11797" max="11797" width="9.5703125" style="154" customWidth="1"/>
    <col min="11798" max="11798" width="11.140625" style="154" customWidth="1"/>
    <col min="11799" max="11799" width="9.85546875" style="154" bestFit="1" customWidth="1"/>
    <col min="11800" max="11800" width="11.140625" style="154" bestFit="1" customWidth="1"/>
    <col min="11801" max="12032" width="9.140625" style="154"/>
    <col min="12033" max="12033" width="26.140625" style="154" customWidth="1"/>
    <col min="12034" max="12041" width="9.28515625" style="154" bestFit="1" customWidth="1"/>
    <col min="12042" max="12042" width="11.42578125" style="154" customWidth="1"/>
    <col min="12043" max="12045" width="9.28515625" style="154" bestFit="1" customWidth="1"/>
    <col min="12046" max="12046" width="10.5703125" style="154" bestFit="1" customWidth="1"/>
    <col min="12047" max="12049" width="9.28515625" style="154" bestFit="1" customWidth="1"/>
    <col min="12050" max="12050" width="10.42578125" style="154" bestFit="1" customWidth="1"/>
    <col min="12051" max="12052" width="9.28515625" style="154" bestFit="1" customWidth="1"/>
    <col min="12053" max="12053" width="9.5703125" style="154" customWidth="1"/>
    <col min="12054" max="12054" width="11.140625" style="154" customWidth="1"/>
    <col min="12055" max="12055" width="9.85546875" style="154" bestFit="1" customWidth="1"/>
    <col min="12056" max="12056" width="11.140625" style="154" bestFit="1" customWidth="1"/>
    <col min="12057" max="12288" width="9.140625" style="154"/>
    <col min="12289" max="12289" width="26.140625" style="154" customWidth="1"/>
    <col min="12290" max="12297" width="9.28515625" style="154" bestFit="1" customWidth="1"/>
    <col min="12298" max="12298" width="11.42578125" style="154" customWidth="1"/>
    <col min="12299" max="12301" width="9.28515625" style="154" bestFit="1" customWidth="1"/>
    <col min="12302" max="12302" width="10.5703125" style="154" bestFit="1" customWidth="1"/>
    <col min="12303" max="12305" width="9.28515625" style="154" bestFit="1" customWidth="1"/>
    <col min="12306" max="12306" width="10.42578125" style="154" bestFit="1" customWidth="1"/>
    <col min="12307" max="12308" width="9.28515625" style="154" bestFit="1" customWidth="1"/>
    <col min="12309" max="12309" width="9.5703125" style="154" customWidth="1"/>
    <col min="12310" max="12310" width="11.140625" style="154" customWidth="1"/>
    <col min="12311" max="12311" width="9.85546875" style="154" bestFit="1" customWidth="1"/>
    <col min="12312" max="12312" width="11.140625" style="154" bestFit="1" customWidth="1"/>
    <col min="12313" max="12544" width="9.140625" style="154"/>
    <col min="12545" max="12545" width="26.140625" style="154" customWidth="1"/>
    <col min="12546" max="12553" width="9.28515625" style="154" bestFit="1" customWidth="1"/>
    <col min="12554" max="12554" width="11.42578125" style="154" customWidth="1"/>
    <col min="12555" max="12557" width="9.28515625" style="154" bestFit="1" customWidth="1"/>
    <col min="12558" max="12558" width="10.5703125" style="154" bestFit="1" customWidth="1"/>
    <col min="12559" max="12561" width="9.28515625" style="154" bestFit="1" customWidth="1"/>
    <col min="12562" max="12562" width="10.42578125" style="154" bestFit="1" customWidth="1"/>
    <col min="12563" max="12564" width="9.28515625" style="154" bestFit="1" customWidth="1"/>
    <col min="12565" max="12565" width="9.5703125" style="154" customWidth="1"/>
    <col min="12566" max="12566" width="11.140625" style="154" customWidth="1"/>
    <col min="12567" max="12567" width="9.85546875" style="154" bestFit="1" customWidth="1"/>
    <col min="12568" max="12568" width="11.140625" style="154" bestFit="1" customWidth="1"/>
    <col min="12569" max="12800" width="9.140625" style="154"/>
    <col min="12801" max="12801" width="26.140625" style="154" customWidth="1"/>
    <col min="12802" max="12809" width="9.28515625" style="154" bestFit="1" customWidth="1"/>
    <col min="12810" max="12810" width="11.42578125" style="154" customWidth="1"/>
    <col min="12811" max="12813" width="9.28515625" style="154" bestFit="1" customWidth="1"/>
    <col min="12814" max="12814" width="10.5703125" style="154" bestFit="1" customWidth="1"/>
    <col min="12815" max="12817" width="9.28515625" style="154" bestFit="1" customWidth="1"/>
    <col min="12818" max="12818" width="10.42578125" style="154" bestFit="1" customWidth="1"/>
    <col min="12819" max="12820" width="9.28515625" style="154" bestFit="1" customWidth="1"/>
    <col min="12821" max="12821" width="9.5703125" style="154" customWidth="1"/>
    <col min="12822" max="12822" width="11.140625" style="154" customWidth="1"/>
    <col min="12823" max="12823" width="9.85546875" style="154" bestFit="1" customWidth="1"/>
    <col min="12824" max="12824" width="11.140625" style="154" bestFit="1" customWidth="1"/>
    <col min="12825" max="13056" width="9.140625" style="154"/>
    <col min="13057" max="13057" width="26.140625" style="154" customWidth="1"/>
    <col min="13058" max="13065" width="9.28515625" style="154" bestFit="1" customWidth="1"/>
    <col min="13066" max="13066" width="11.42578125" style="154" customWidth="1"/>
    <col min="13067" max="13069" width="9.28515625" style="154" bestFit="1" customWidth="1"/>
    <col min="13070" max="13070" width="10.5703125" style="154" bestFit="1" customWidth="1"/>
    <col min="13071" max="13073" width="9.28515625" style="154" bestFit="1" customWidth="1"/>
    <col min="13074" max="13074" width="10.42578125" style="154" bestFit="1" customWidth="1"/>
    <col min="13075" max="13076" width="9.28515625" style="154" bestFit="1" customWidth="1"/>
    <col min="13077" max="13077" width="9.5703125" style="154" customWidth="1"/>
    <col min="13078" max="13078" width="11.140625" style="154" customWidth="1"/>
    <col min="13079" max="13079" width="9.85546875" style="154" bestFit="1" customWidth="1"/>
    <col min="13080" max="13080" width="11.140625" style="154" bestFit="1" customWidth="1"/>
    <col min="13081" max="13312" width="9.140625" style="154"/>
    <col min="13313" max="13313" width="26.140625" style="154" customWidth="1"/>
    <col min="13314" max="13321" width="9.28515625" style="154" bestFit="1" customWidth="1"/>
    <col min="13322" max="13322" width="11.42578125" style="154" customWidth="1"/>
    <col min="13323" max="13325" width="9.28515625" style="154" bestFit="1" customWidth="1"/>
    <col min="13326" max="13326" width="10.5703125" style="154" bestFit="1" customWidth="1"/>
    <col min="13327" max="13329" width="9.28515625" style="154" bestFit="1" customWidth="1"/>
    <col min="13330" max="13330" width="10.42578125" style="154" bestFit="1" customWidth="1"/>
    <col min="13331" max="13332" width="9.28515625" style="154" bestFit="1" customWidth="1"/>
    <col min="13333" max="13333" width="9.5703125" style="154" customWidth="1"/>
    <col min="13334" max="13334" width="11.140625" style="154" customWidth="1"/>
    <col min="13335" max="13335" width="9.85546875" style="154" bestFit="1" customWidth="1"/>
    <col min="13336" max="13336" width="11.140625" style="154" bestFit="1" customWidth="1"/>
    <col min="13337" max="13568" width="9.140625" style="154"/>
    <col min="13569" max="13569" width="26.140625" style="154" customWidth="1"/>
    <col min="13570" max="13577" width="9.28515625" style="154" bestFit="1" customWidth="1"/>
    <col min="13578" max="13578" width="11.42578125" style="154" customWidth="1"/>
    <col min="13579" max="13581" width="9.28515625" style="154" bestFit="1" customWidth="1"/>
    <col min="13582" max="13582" width="10.5703125" style="154" bestFit="1" customWidth="1"/>
    <col min="13583" max="13585" width="9.28515625" style="154" bestFit="1" customWidth="1"/>
    <col min="13586" max="13586" width="10.42578125" style="154" bestFit="1" customWidth="1"/>
    <col min="13587" max="13588" width="9.28515625" style="154" bestFit="1" customWidth="1"/>
    <col min="13589" max="13589" width="9.5703125" style="154" customWidth="1"/>
    <col min="13590" max="13590" width="11.140625" style="154" customWidth="1"/>
    <col min="13591" max="13591" width="9.85546875" style="154" bestFit="1" customWidth="1"/>
    <col min="13592" max="13592" width="11.140625" style="154" bestFit="1" customWidth="1"/>
    <col min="13593" max="13824" width="9.140625" style="154"/>
    <col min="13825" max="13825" width="26.140625" style="154" customWidth="1"/>
    <col min="13826" max="13833" width="9.28515625" style="154" bestFit="1" customWidth="1"/>
    <col min="13834" max="13834" width="11.42578125" style="154" customWidth="1"/>
    <col min="13835" max="13837" width="9.28515625" style="154" bestFit="1" customWidth="1"/>
    <col min="13838" max="13838" width="10.5703125" style="154" bestFit="1" customWidth="1"/>
    <col min="13839" max="13841" width="9.28515625" style="154" bestFit="1" customWidth="1"/>
    <col min="13842" max="13842" width="10.42578125" style="154" bestFit="1" customWidth="1"/>
    <col min="13843" max="13844" width="9.28515625" style="154" bestFit="1" customWidth="1"/>
    <col min="13845" max="13845" width="9.5703125" style="154" customWidth="1"/>
    <col min="13846" max="13846" width="11.140625" style="154" customWidth="1"/>
    <col min="13847" max="13847" width="9.85546875" style="154" bestFit="1" customWidth="1"/>
    <col min="13848" max="13848" width="11.140625" style="154" bestFit="1" customWidth="1"/>
    <col min="13849" max="14080" width="9.140625" style="154"/>
    <col min="14081" max="14081" width="26.140625" style="154" customWidth="1"/>
    <col min="14082" max="14089" width="9.28515625" style="154" bestFit="1" customWidth="1"/>
    <col min="14090" max="14090" width="11.42578125" style="154" customWidth="1"/>
    <col min="14091" max="14093" width="9.28515625" style="154" bestFit="1" customWidth="1"/>
    <col min="14094" max="14094" width="10.5703125" style="154" bestFit="1" customWidth="1"/>
    <col min="14095" max="14097" width="9.28515625" style="154" bestFit="1" customWidth="1"/>
    <col min="14098" max="14098" width="10.42578125" style="154" bestFit="1" customWidth="1"/>
    <col min="14099" max="14100" width="9.28515625" style="154" bestFit="1" customWidth="1"/>
    <col min="14101" max="14101" width="9.5703125" style="154" customWidth="1"/>
    <col min="14102" max="14102" width="11.140625" style="154" customWidth="1"/>
    <col min="14103" max="14103" width="9.85546875" style="154" bestFit="1" customWidth="1"/>
    <col min="14104" max="14104" width="11.140625" style="154" bestFit="1" customWidth="1"/>
    <col min="14105" max="14336" width="9.140625" style="154"/>
    <col min="14337" max="14337" width="26.140625" style="154" customWidth="1"/>
    <col min="14338" max="14345" width="9.28515625" style="154" bestFit="1" customWidth="1"/>
    <col min="14346" max="14346" width="11.42578125" style="154" customWidth="1"/>
    <col min="14347" max="14349" width="9.28515625" style="154" bestFit="1" customWidth="1"/>
    <col min="14350" max="14350" width="10.5703125" style="154" bestFit="1" customWidth="1"/>
    <col min="14351" max="14353" width="9.28515625" style="154" bestFit="1" customWidth="1"/>
    <col min="14354" max="14354" width="10.42578125" style="154" bestFit="1" customWidth="1"/>
    <col min="14355" max="14356" width="9.28515625" style="154" bestFit="1" customWidth="1"/>
    <col min="14357" max="14357" width="9.5703125" style="154" customWidth="1"/>
    <col min="14358" max="14358" width="11.140625" style="154" customWidth="1"/>
    <col min="14359" max="14359" width="9.85546875" style="154" bestFit="1" customWidth="1"/>
    <col min="14360" max="14360" width="11.140625" style="154" bestFit="1" customWidth="1"/>
    <col min="14361" max="14592" width="9.140625" style="154"/>
    <col min="14593" max="14593" width="26.140625" style="154" customWidth="1"/>
    <col min="14594" max="14601" width="9.28515625" style="154" bestFit="1" customWidth="1"/>
    <col min="14602" max="14602" width="11.42578125" style="154" customWidth="1"/>
    <col min="14603" max="14605" width="9.28515625" style="154" bestFit="1" customWidth="1"/>
    <col min="14606" max="14606" width="10.5703125" style="154" bestFit="1" customWidth="1"/>
    <col min="14607" max="14609" width="9.28515625" style="154" bestFit="1" customWidth="1"/>
    <col min="14610" max="14610" width="10.42578125" style="154" bestFit="1" customWidth="1"/>
    <col min="14611" max="14612" width="9.28515625" style="154" bestFit="1" customWidth="1"/>
    <col min="14613" max="14613" width="9.5703125" style="154" customWidth="1"/>
    <col min="14614" max="14614" width="11.140625" style="154" customWidth="1"/>
    <col min="14615" max="14615" width="9.85546875" style="154" bestFit="1" customWidth="1"/>
    <col min="14616" max="14616" width="11.140625" style="154" bestFit="1" customWidth="1"/>
    <col min="14617" max="14848" width="9.140625" style="154"/>
    <col min="14849" max="14849" width="26.140625" style="154" customWidth="1"/>
    <col min="14850" max="14857" width="9.28515625" style="154" bestFit="1" customWidth="1"/>
    <col min="14858" max="14858" width="11.42578125" style="154" customWidth="1"/>
    <col min="14859" max="14861" width="9.28515625" style="154" bestFit="1" customWidth="1"/>
    <col min="14862" max="14862" width="10.5703125" style="154" bestFit="1" customWidth="1"/>
    <col min="14863" max="14865" width="9.28515625" style="154" bestFit="1" customWidth="1"/>
    <col min="14866" max="14866" width="10.42578125" style="154" bestFit="1" customWidth="1"/>
    <col min="14867" max="14868" width="9.28515625" style="154" bestFit="1" customWidth="1"/>
    <col min="14869" max="14869" width="9.5703125" style="154" customWidth="1"/>
    <col min="14870" max="14870" width="11.140625" style="154" customWidth="1"/>
    <col min="14871" max="14871" width="9.85546875" style="154" bestFit="1" customWidth="1"/>
    <col min="14872" max="14872" width="11.140625" style="154" bestFit="1" customWidth="1"/>
    <col min="14873" max="15104" width="9.140625" style="154"/>
    <col min="15105" max="15105" width="26.140625" style="154" customWidth="1"/>
    <col min="15106" max="15113" width="9.28515625" style="154" bestFit="1" customWidth="1"/>
    <col min="15114" max="15114" width="11.42578125" style="154" customWidth="1"/>
    <col min="15115" max="15117" width="9.28515625" style="154" bestFit="1" customWidth="1"/>
    <col min="15118" max="15118" width="10.5703125" style="154" bestFit="1" customWidth="1"/>
    <col min="15119" max="15121" width="9.28515625" style="154" bestFit="1" customWidth="1"/>
    <col min="15122" max="15122" width="10.42578125" style="154" bestFit="1" customWidth="1"/>
    <col min="15123" max="15124" width="9.28515625" style="154" bestFit="1" customWidth="1"/>
    <col min="15125" max="15125" width="9.5703125" style="154" customWidth="1"/>
    <col min="15126" max="15126" width="11.140625" style="154" customWidth="1"/>
    <col min="15127" max="15127" width="9.85546875" style="154" bestFit="1" customWidth="1"/>
    <col min="15128" max="15128" width="11.140625" style="154" bestFit="1" customWidth="1"/>
    <col min="15129" max="15360" width="9.140625" style="154"/>
    <col min="15361" max="15361" width="26.140625" style="154" customWidth="1"/>
    <col min="15362" max="15369" width="9.28515625" style="154" bestFit="1" customWidth="1"/>
    <col min="15370" max="15370" width="11.42578125" style="154" customWidth="1"/>
    <col min="15371" max="15373" width="9.28515625" style="154" bestFit="1" customWidth="1"/>
    <col min="15374" max="15374" width="10.5703125" style="154" bestFit="1" customWidth="1"/>
    <col min="15375" max="15377" width="9.28515625" style="154" bestFit="1" customWidth="1"/>
    <col min="15378" max="15378" width="10.42578125" style="154" bestFit="1" customWidth="1"/>
    <col min="15379" max="15380" width="9.28515625" style="154" bestFit="1" customWidth="1"/>
    <col min="15381" max="15381" width="9.5703125" style="154" customWidth="1"/>
    <col min="15382" max="15382" width="11.140625" style="154" customWidth="1"/>
    <col min="15383" max="15383" width="9.85546875" style="154" bestFit="1" customWidth="1"/>
    <col min="15384" max="15384" width="11.140625" style="154" bestFit="1" customWidth="1"/>
    <col min="15385" max="15616" width="9.140625" style="154"/>
    <col min="15617" max="15617" width="26.140625" style="154" customWidth="1"/>
    <col min="15618" max="15625" width="9.28515625" style="154" bestFit="1" customWidth="1"/>
    <col min="15626" max="15626" width="11.42578125" style="154" customWidth="1"/>
    <col min="15627" max="15629" width="9.28515625" style="154" bestFit="1" customWidth="1"/>
    <col min="15630" max="15630" width="10.5703125" style="154" bestFit="1" customWidth="1"/>
    <col min="15631" max="15633" width="9.28515625" style="154" bestFit="1" customWidth="1"/>
    <col min="15634" max="15634" width="10.42578125" style="154" bestFit="1" customWidth="1"/>
    <col min="15635" max="15636" width="9.28515625" style="154" bestFit="1" customWidth="1"/>
    <col min="15637" max="15637" width="9.5703125" style="154" customWidth="1"/>
    <col min="15638" max="15638" width="11.140625" style="154" customWidth="1"/>
    <col min="15639" max="15639" width="9.85546875" style="154" bestFit="1" customWidth="1"/>
    <col min="15640" max="15640" width="11.140625" style="154" bestFit="1" customWidth="1"/>
    <col min="15641" max="15872" width="9.140625" style="154"/>
    <col min="15873" max="15873" width="26.140625" style="154" customWidth="1"/>
    <col min="15874" max="15881" width="9.28515625" style="154" bestFit="1" customWidth="1"/>
    <col min="15882" max="15882" width="11.42578125" style="154" customWidth="1"/>
    <col min="15883" max="15885" width="9.28515625" style="154" bestFit="1" customWidth="1"/>
    <col min="15886" max="15886" width="10.5703125" style="154" bestFit="1" customWidth="1"/>
    <col min="15887" max="15889" width="9.28515625" style="154" bestFit="1" customWidth="1"/>
    <col min="15890" max="15890" width="10.42578125" style="154" bestFit="1" customWidth="1"/>
    <col min="15891" max="15892" width="9.28515625" style="154" bestFit="1" customWidth="1"/>
    <col min="15893" max="15893" width="9.5703125" style="154" customWidth="1"/>
    <col min="15894" max="15894" width="11.140625" style="154" customWidth="1"/>
    <col min="15895" max="15895" width="9.85546875" style="154" bestFit="1" customWidth="1"/>
    <col min="15896" max="15896" width="11.140625" style="154" bestFit="1" customWidth="1"/>
    <col min="15897" max="16128" width="9.140625" style="154"/>
    <col min="16129" max="16129" width="26.140625" style="154" customWidth="1"/>
    <col min="16130" max="16137" width="9.28515625" style="154" bestFit="1" customWidth="1"/>
    <col min="16138" max="16138" width="11.42578125" style="154" customWidth="1"/>
    <col min="16139" max="16141" width="9.28515625" style="154" bestFit="1" customWidth="1"/>
    <col min="16142" max="16142" width="10.5703125" style="154" bestFit="1" customWidth="1"/>
    <col min="16143" max="16145" width="9.28515625" style="154" bestFit="1" customWidth="1"/>
    <col min="16146" max="16146" width="10.42578125" style="154" bestFit="1" customWidth="1"/>
    <col min="16147" max="16148" width="9.28515625" style="154" bestFit="1" customWidth="1"/>
    <col min="16149" max="16149" width="9.5703125" style="154" customWidth="1"/>
    <col min="16150" max="16150" width="11.140625" style="154" customWidth="1"/>
    <col min="16151" max="16151" width="9.85546875" style="154" bestFit="1" customWidth="1"/>
    <col min="16152" max="16152" width="11.140625" style="154" bestFit="1" customWidth="1"/>
    <col min="16153" max="16384" width="9.140625" style="154"/>
  </cols>
  <sheetData>
    <row r="1" spans="1:24" s="100" customFormat="1" ht="47.25" customHeight="1" thickBot="1" x14ac:dyDescent="0.25">
      <c r="A1" s="282" t="s">
        <v>115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</row>
    <row r="2" spans="1:24" s="100" customFormat="1" ht="25.5" customHeight="1" thickBot="1" x14ac:dyDescent="0.25">
      <c r="A2" s="283" t="s">
        <v>0</v>
      </c>
      <c r="B2" s="286" t="s">
        <v>1</v>
      </c>
      <c r="C2" s="289" t="s">
        <v>2</v>
      </c>
      <c r="D2" s="290"/>
      <c r="E2" s="290"/>
      <c r="F2" s="290"/>
      <c r="G2" s="290"/>
      <c r="H2" s="290"/>
      <c r="I2" s="290"/>
      <c r="J2" s="290"/>
      <c r="K2" s="291"/>
      <c r="L2" s="292" t="s">
        <v>92</v>
      </c>
      <c r="M2" s="293"/>
      <c r="N2" s="293"/>
      <c r="O2" s="294"/>
      <c r="P2" s="295" t="s">
        <v>93</v>
      </c>
      <c r="Q2" s="296"/>
      <c r="R2" s="296"/>
      <c r="S2" s="297"/>
      <c r="T2" s="298" t="s">
        <v>3</v>
      </c>
      <c r="U2" s="299"/>
      <c r="V2" s="299"/>
      <c r="W2" s="300"/>
      <c r="X2" s="301" t="s">
        <v>4</v>
      </c>
    </row>
    <row r="3" spans="1:24" s="100" customFormat="1" ht="13.5" customHeight="1" thickBot="1" x14ac:dyDescent="0.25">
      <c r="A3" s="284"/>
      <c r="B3" s="287"/>
      <c r="C3" s="264" t="s">
        <v>5</v>
      </c>
      <c r="D3" s="280" t="s">
        <v>6</v>
      </c>
      <c r="E3" s="264" t="s">
        <v>5</v>
      </c>
      <c r="F3" s="280" t="s">
        <v>7</v>
      </c>
      <c r="G3" s="264" t="s">
        <v>5</v>
      </c>
      <c r="H3" s="280" t="s">
        <v>8</v>
      </c>
      <c r="I3" s="264" t="s">
        <v>5</v>
      </c>
      <c r="J3" s="280" t="s">
        <v>9</v>
      </c>
      <c r="K3" s="101" t="s">
        <v>10</v>
      </c>
      <c r="L3" s="264" t="s">
        <v>5</v>
      </c>
      <c r="M3" s="276" t="s">
        <v>6</v>
      </c>
      <c r="N3" s="276" t="s">
        <v>7</v>
      </c>
      <c r="O3" s="101" t="s">
        <v>10</v>
      </c>
      <c r="P3" s="264" t="s">
        <v>5</v>
      </c>
      <c r="Q3" s="278" t="s">
        <v>6</v>
      </c>
      <c r="R3" s="278" t="s">
        <v>7</v>
      </c>
      <c r="S3" s="101" t="s">
        <v>10</v>
      </c>
      <c r="T3" s="264" t="s">
        <v>5</v>
      </c>
      <c r="U3" s="266" t="s">
        <v>6</v>
      </c>
      <c r="V3" s="266" t="s">
        <v>7</v>
      </c>
      <c r="W3" s="101" t="s">
        <v>10</v>
      </c>
      <c r="X3" s="302"/>
    </row>
    <row r="4" spans="1:24" s="100" customFormat="1" ht="63.75" customHeight="1" thickBot="1" x14ac:dyDescent="0.25">
      <c r="A4" s="284"/>
      <c r="B4" s="287"/>
      <c r="C4" s="265"/>
      <c r="D4" s="281"/>
      <c r="E4" s="265"/>
      <c r="F4" s="281"/>
      <c r="G4" s="265"/>
      <c r="H4" s="281"/>
      <c r="I4" s="265"/>
      <c r="J4" s="281"/>
      <c r="K4" s="102" t="s">
        <v>11</v>
      </c>
      <c r="L4" s="265"/>
      <c r="M4" s="277"/>
      <c r="N4" s="277"/>
      <c r="O4" s="102" t="s">
        <v>12</v>
      </c>
      <c r="P4" s="265"/>
      <c r="Q4" s="279"/>
      <c r="R4" s="279"/>
      <c r="S4" s="102" t="s">
        <v>13</v>
      </c>
      <c r="T4" s="265"/>
      <c r="U4" s="267"/>
      <c r="V4" s="267"/>
      <c r="W4" s="102" t="s">
        <v>14</v>
      </c>
      <c r="X4" s="103" t="s">
        <v>15</v>
      </c>
    </row>
    <row r="5" spans="1:24" s="100" customFormat="1" ht="13.5" customHeight="1" thickBot="1" x14ac:dyDescent="0.25">
      <c r="A5" s="285"/>
      <c r="B5" s="288"/>
      <c r="C5" s="104" t="s">
        <v>16</v>
      </c>
      <c r="D5" s="105" t="s">
        <v>17</v>
      </c>
      <c r="E5" s="104" t="s">
        <v>18</v>
      </c>
      <c r="F5" s="105" t="s">
        <v>19</v>
      </c>
      <c r="G5" s="104" t="s">
        <v>20</v>
      </c>
      <c r="H5" s="105" t="s">
        <v>21</v>
      </c>
      <c r="I5" s="104" t="s">
        <v>22</v>
      </c>
      <c r="J5" s="105" t="s">
        <v>23</v>
      </c>
      <c r="K5" s="106" t="s">
        <v>24</v>
      </c>
      <c r="L5" s="104" t="s">
        <v>25</v>
      </c>
      <c r="M5" s="107" t="s">
        <v>26</v>
      </c>
      <c r="N5" s="107" t="s">
        <v>27</v>
      </c>
      <c r="O5" s="108" t="s">
        <v>28</v>
      </c>
      <c r="P5" s="104" t="s">
        <v>29</v>
      </c>
      <c r="Q5" s="109" t="s">
        <v>30</v>
      </c>
      <c r="R5" s="109" t="s">
        <v>31</v>
      </c>
      <c r="S5" s="108" t="s">
        <v>32</v>
      </c>
      <c r="T5" s="104" t="s">
        <v>33</v>
      </c>
      <c r="U5" s="110" t="s">
        <v>34</v>
      </c>
      <c r="V5" s="110" t="s">
        <v>35</v>
      </c>
      <c r="W5" s="111" t="s">
        <v>36</v>
      </c>
      <c r="X5" s="112"/>
    </row>
    <row r="6" spans="1:24" s="100" customFormat="1" thickBot="1" x14ac:dyDescent="0.25">
      <c r="A6" s="113" t="s">
        <v>37</v>
      </c>
      <c r="B6" s="114" t="s">
        <v>38</v>
      </c>
      <c r="C6" s="115">
        <v>1</v>
      </c>
      <c r="D6" s="116"/>
      <c r="E6" s="115">
        <v>1</v>
      </c>
      <c r="F6" s="117"/>
      <c r="G6" s="115">
        <v>1</v>
      </c>
      <c r="H6" s="116"/>
      <c r="I6" s="115">
        <v>1</v>
      </c>
      <c r="J6" s="118"/>
      <c r="K6" s="119">
        <f>(C6*D6)+(E6*F6)+(G6*H6)+(I6*J6)</f>
        <v>0</v>
      </c>
      <c r="L6" s="120">
        <v>1</v>
      </c>
      <c r="M6" s="121"/>
      <c r="N6" s="121"/>
      <c r="O6" s="122">
        <f>(L6*M6)+N6</f>
        <v>0</v>
      </c>
      <c r="P6" s="120">
        <v>1</v>
      </c>
      <c r="Q6" s="123"/>
      <c r="R6" s="123"/>
      <c r="S6" s="122">
        <f t="shared" ref="S6:S24" si="0">(P6*Q6)+R6</f>
        <v>0</v>
      </c>
      <c r="T6" s="120">
        <v>1</v>
      </c>
      <c r="U6" s="124"/>
      <c r="V6" s="124"/>
      <c r="W6" s="125">
        <f>(T6*U6)+V6</f>
        <v>0</v>
      </c>
      <c r="X6" s="126">
        <f>K6+O6+S6+W6</f>
        <v>0</v>
      </c>
    </row>
    <row r="7" spans="1:24" s="100" customFormat="1" thickBot="1" x14ac:dyDescent="0.25">
      <c r="A7" s="113" t="s">
        <v>39</v>
      </c>
      <c r="B7" s="114" t="s">
        <v>40</v>
      </c>
      <c r="C7" s="115">
        <v>1</v>
      </c>
      <c r="D7" s="116"/>
      <c r="E7" s="115">
        <v>1</v>
      </c>
      <c r="F7" s="117"/>
      <c r="G7" s="115">
        <v>1</v>
      </c>
      <c r="H7" s="116"/>
      <c r="I7" s="115">
        <v>1</v>
      </c>
      <c r="J7" s="118"/>
      <c r="K7" s="119">
        <f t="shared" ref="K7:K24" si="1">(C7*D7)+(E7*F7)+(G7*H7)+(I7*J7)</f>
        <v>0</v>
      </c>
      <c r="L7" s="120">
        <v>1</v>
      </c>
      <c r="M7" s="121"/>
      <c r="N7" s="121"/>
      <c r="O7" s="122">
        <f t="shared" ref="O7:O19" si="2">(L7*M7)+N7</f>
        <v>0</v>
      </c>
      <c r="P7" s="120">
        <v>1</v>
      </c>
      <c r="Q7" s="123"/>
      <c r="R7" s="123"/>
      <c r="S7" s="122">
        <f t="shared" si="0"/>
        <v>0</v>
      </c>
      <c r="T7" s="120">
        <v>1</v>
      </c>
      <c r="U7" s="124"/>
      <c r="V7" s="124"/>
      <c r="W7" s="125">
        <f t="shared" ref="W7:W24" si="3">(T7*U7)+V7</f>
        <v>0</v>
      </c>
      <c r="X7" s="126">
        <f t="shared" ref="X7:X24" si="4">K7+O7+S7+W7</f>
        <v>0</v>
      </c>
    </row>
    <row r="8" spans="1:24" s="100" customFormat="1" thickBot="1" x14ac:dyDescent="0.25">
      <c r="A8" s="113" t="s">
        <v>41</v>
      </c>
      <c r="B8" s="114" t="s">
        <v>42</v>
      </c>
      <c r="C8" s="115">
        <v>1</v>
      </c>
      <c r="D8" s="116"/>
      <c r="E8" s="115">
        <v>1</v>
      </c>
      <c r="F8" s="117"/>
      <c r="G8" s="115">
        <v>1</v>
      </c>
      <c r="H8" s="116"/>
      <c r="I8" s="115">
        <v>1</v>
      </c>
      <c r="J8" s="118"/>
      <c r="K8" s="119">
        <f t="shared" si="1"/>
        <v>0</v>
      </c>
      <c r="L8" s="120">
        <v>1</v>
      </c>
      <c r="M8" s="121"/>
      <c r="N8" s="121"/>
      <c r="O8" s="122">
        <f t="shared" si="2"/>
        <v>0</v>
      </c>
      <c r="P8" s="120">
        <v>1</v>
      </c>
      <c r="Q8" s="123"/>
      <c r="R8" s="123"/>
      <c r="S8" s="122">
        <f t="shared" si="0"/>
        <v>0</v>
      </c>
      <c r="T8" s="120">
        <v>1</v>
      </c>
      <c r="U8" s="124"/>
      <c r="V8" s="124"/>
      <c r="W8" s="125">
        <f t="shared" si="3"/>
        <v>0</v>
      </c>
      <c r="X8" s="126">
        <f t="shared" si="4"/>
        <v>0</v>
      </c>
    </row>
    <row r="9" spans="1:24" s="100" customFormat="1" thickBot="1" x14ac:dyDescent="0.25">
      <c r="A9" s="113" t="s">
        <v>43</v>
      </c>
      <c r="B9" s="114" t="s">
        <v>44</v>
      </c>
      <c r="C9" s="115">
        <v>1</v>
      </c>
      <c r="D9" s="116"/>
      <c r="E9" s="115">
        <v>1</v>
      </c>
      <c r="F9" s="117"/>
      <c r="G9" s="115">
        <v>1</v>
      </c>
      <c r="H9" s="116"/>
      <c r="I9" s="115">
        <v>1</v>
      </c>
      <c r="J9" s="118"/>
      <c r="K9" s="119">
        <f t="shared" si="1"/>
        <v>0</v>
      </c>
      <c r="L9" s="120">
        <v>1</v>
      </c>
      <c r="M9" s="121"/>
      <c r="N9" s="121"/>
      <c r="O9" s="122">
        <f t="shared" si="2"/>
        <v>0</v>
      </c>
      <c r="P9" s="120">
        <v>1</v>
      </c>
      <c r="Q9" s="123"/>
      <c r="R9" s="123"/>
      <c r="S9" s="122">
        <f t="shared" si="0"/>
        <v>0</v>
      </c>
      <c r="T9" s="120">
        <v>1</v>
      </c>
      <c r="U9" s="124"/>
      <c r="V9" s="124"/>
      <c r="W9" s="125">
        <f t="shared" si="3"/>
        <v>0</v>
      </c>
      <c r="X9" s="126">
        <f t="shared" si="4"/>
        <v>0</v>
      </c>
    </row>
    <row r="10" spans="1:24" s="100" customFormat="1" thickBot="1" x14ac:dyDescent="0.25">
      <c r="A10" s="113" t="s">
        <v>45</v>
      </c>
      <c r="B10" s="114" t="s">
        <v>46</v>
      </c>
      <c r="C10" s="115">
        <v>2</v>
      </c>
      <c r="D10" s="116"/>
      <c r="E10" s="115">
        <v>1</v>
      </c>
      <c r="F10" s="117"/>
      <c r="G10" s="115">
        <v>2</v>
      </c>
      <c r="H10" s="116"/>
      <c r="I10" s="115">
        <v>1</v>
      </c>
      <c r="J10" s="118"/>
      <c r="K10" s="119">
        <f t="shared" si="1"/>
        <v>0</v>
      </c>
      <c r="L10" s="120">
        <v>1</v>
      </c>
      <c r="M10" s="121"/>
      <c r="N10" s="121"/>
      <c r="O10" s="122">
        <f t="shared" si="2"/>
        <v>0</v>
      </c>
      <c r="P10" s="120">
        <v>1</v>
      </c>
      <c r="Q10" s="123"/>
      <c r="R10" s="123"/>
      <c r="S10" s="122">
        <f t="shared" si="0"/>
        <v>0</v>
      </c>
      <c r="T10" s="120">
        <v>1</v>
      </c>
      <c r="U10" s="124"/>
      <c r="V10" s="124"/>
      <c r="W10" s="125">
        <f t="shared" si="3"/>
        <v>0</v>
      </c>
      <c r="X10" s="126">
        <f>K10+O10+S10+W10</f>
        <v>0</v>
      </c>
    </row>
    <row r="11" spans="1:24" s="100" customFormat="1" thickBot="1" x14ac:dyDescent="0.25">
      <c r="A11" s="113" t="s">
        <v>47</v>
      </c>
      <c r="B11" s="114" t="s">
        <v>48</v>
      </c>
      <c r="C11" s="115">
        <v>2</v>
      </c>
      <c r="D11" s="116"/>
      <c r="E11" s="115">
        <v>1</v>
      </c>
      <c r="F11" s="117"/>
      <c r="G11" s="115">
        <v>2</v>
      </c>
      <c r="H11" s="116"/>
      <c r="I11" s="115">
        <v>1</v>
      </c>
      <c r="J11" s="118"/>
      <c r="K11" s="119">
        <f t="shared" si="1"/>
        <v>0</v>
      </c>
      <c r="L11" s="120">
        <v>1</v>
      </c>
      <c r="M11" s="121"/>
      <c r="N11" s="121"/>
      <c r="O11" s="122">
        <f t="shared" si="2"/>
        <v>0</v>
      </c>
      <c r="P11" s="120">
        <v>1</v>
      </c>
      <c r="Q11" s="123"/>
      <c r="R11" s="123"/>
      <c r="S11" s="122">
        <f t="shared" si="0"/>
        <v>0</v>
      </c>
      <c r="T11" s="120">
        <v>1</v>
      </c>
      <c r="U11" s="124"/>
      <c r="V11" s="124"/>
      <c r="W11" s="125">
        <f t="shared" si="3"/>
        <v>0</v>
      </c>
      <c r="X11" s="126">
        <f t="shared" si="4"/>
        <v>0</v>
      </c>
    </row>
    <row r="12" spans="1:24" s="100" customFormat="1" thickBot="1" x14ac:dyDescent="0.25">
      <c r="A12" s="113" t="s">
        <v>49</v>
      </c>
      <c r="B12" s="114" t="s">
        <v>50</v>
      </c>
      <c r="C12" s="115">
        <v>7</v>
      </c>
      <c r="D12" s="116"/>
      <c r="E12" s="115">
        <v>1</v>
      </c>
      <c r="F12" s="117"/>
      <c r="G12" s="115">
        <v>7</v>
      </c>
      <c r="H12" s="116"/>
      <c r="I12" s="115">
        <v>8</v>
      </c>
      <c r="J12" s="118"/>
      <c r="K12" s="119">
        <f t="shared" si="1"/>
        <v>0</v>
      </c>
      <c r="L12" s="120">
        <v>1</v>
      </c>
      <c r="M12" s="121"/>
      <c r="N12" s="121"/>
      <c r="O12" s="122">
        <f t="shared" si="2"/>
        <v>0</v>
      </c>
      <c r="P12" s="120">
        <v>1</v>
      </c>
      <c r="Q12" s="123"/>
      <c r="R12" s="123"/>
      <c r="S12" s="122">
        <f t="shared" si="0"/>
        <v>0</v>
      </c>
      <c r="T12" s="120">
        <v>1</v>
      </c>
      <c r="U12" s="124"/>
      <c r="V12" s="124"/>
      <c r="W12" s="125">
        <f t="shared" si="3"/>
        <v>0</v>
      </c>
      <c r="X12" s="126">
        <f t="shared" si="4"/>
        <v>0</v>
      </c>
    </row>
    <row r="13" spans="1:24" s="100" customFormat="1" thickBot="1" x14ac:dyDescent="0.25">
      <c r="A13" s="113" t="s">
        <v>51</v>
      </c>
      <c r="B13" s="114" t="s">
        <v>105</v>
      </c>
      <c r="C13" s="115">
        <v>7</v>
      </c>
      <c r="D13" s="116"/>
      <c r="E13" s="115">
        <v>1</v>
      </c>
      <c r="F13" s="117"/>
      <c r="G13" s="115">
        <v>7</v>
      </c>
      <c r="H13" s="116"/>
      <c r="I13" s="115">
        <v>8</v>
      </c>
      <c r="J13" s="118"/>
      <c r="K13" s="119">
        <f t="shared" si="1"/>
        <v>0</v>
      </c>
      <c r="L13" s="120">
        <v>1</v>
      </c>
      <c r="M13" s="121"/>
      <c r="N13" s="121"/>
      <c r="O13" s="122">
        <f t="shared" si="2"/>
        <v>0</v>
      </c>
      <c r="P13" s="120">
        <v>1</v>
      </c>
      <c r="Q13" s="123"/>
      <c r="R13" s="123"/>
      <c r="S13" s="122">
        <f t="shared" si="0"/>
        <v>0</v>
      </c>
      <c r="T13" s="120">
        <v>1</v>
      </c>
      <c r="U13" s="124"/>
      <c r="V13" s="124"/>
      <c r="W13" s="125">
        <f t="shared" si="3"/>
        <v>0</v>
      </c>
      <c r="X13" s="126">
        <f t="shared" si="4"/>
        <v>0</v>
      </c>
    </row>
    <row r="14" spans="1:24" s="100" customFormat="1" thickBot="1" x14ac:dyDescent="0.25">
      <c r="A14" s="113" t="s">
        <v>53</v>
      </c>
      <c r="B14" s="114" t="s">
        <v>54</v>
      </c>
      <c r="C14" s="115">
        <v>1</v>
      </c>
      <c r="D14" s="116"/>
      <c r="E14" s="115">
        <v>1</v>
      </c>
      <c r="F14" s="117"/>
      <c r="G14" s="115">
        <v>1</v>
      </c>
      <c r="H14" s="116"/>
      <c r="I14" s="115">
        <v>1</v>
      </c>
      <c r="J14" s="118"/>
      <c r="K14" s="119">
        <f t="shared" si="1"/>
        <v>0</v>
      </c>
      <c r="L14" s="120">
        <v>1</v>
      </c>
      <c r="M14" s="121"/>
      <c r="N14" s="121"/>
      <c r="O14" s="122">
        <f t="shared" si="2"/>
        <v>0</v>
      </c>
      <c r="P14" s="120">
        <v>1</v>
      </c>
      <c r="Q14" s="123"/>
      <c r="R14" s="123"/>
      <c r="S14" s="122">
        <f t="shared" si="0"/>
        <v>0</v>
      </c>
      <c r="T14" s="120">
        <v>1</v>
      </c>
      <c r="U14" s="124"/>
      <c r="V14" s="124"/>
      <c r="W14" s="125">
        <f t="shared" si="3"/>
        <v>0</v>
      </c>
      <c r="X14" s="126">
        <f t="shared" si="4"/>
        <v>0</v>
      </c>
    </row>
    <row r="15" spans="1:24" s="100" customFormat="1" thickBot="1" x14ac:dyDescent="0.25">
      <c r="A15" s="113" t="s">
        <v>55</v>
      </c>
      <c r="B15" s="114" t="s">
        <v>56</v>
      </c>
      <c r="C15" s="115">
        <v>8</v>
      </c>
      <c r="D15" s="116"/>
      <c r="E15" s="115">
        <v>2</v>
      </c>
      <c r="F15" s="117"/>
      <c r="G15" s="115">
        <v>4</v>
      </c>
      <c r="H15" s="116"/>
      <c r="I15" s="115">
        <v>2</v>
      </c>
      <c r="J15" s="118"/>
      <c r="K15" s="119">
        <f t="shared" si="1"/>
        <v>0</v>
      </c>
      <c r="L15" s="120">
        <v>1</v>
      </c>
      <c r="M15" s="121"/>
      <c r="N15" s="121"/>
      <c r="O15" s="122">
        <f t="shared" si="2"/>
        <v>0</v>
      </c>
      <c r="P15" s="120">
        <v>1</v>
      </c>
      <c r="Q15" s="123"/>
      <c r="R15" s="123"/>
      <c r="S15" s="122">
        <f t="shared" si="0"/>
        <v>0</v>
      </c>
      <c r="T15" s="120">
        <v>1</v>
      </c>
      <c r="U15" s="124"/>
      <c r="V15" s="124"/>
      <c r="W15" s="125">
        <f t="shared" si="3"/>
        <v>0</v>
      </c>
      <c r="X15" s="126">
        <f t="shared" si="4"/>
        <v>0</v>
      </c>
    </row>
    <row r="16" spans="1:24" s="100" customFormat="1" thickBot="1" x14ac:dyDescent="0.25">
      <c r="A16" s="113" t="s">
        <v>57</v>
      </c>
      <c r="B16" s="114" t="s">
        <v>58</v>
      </c>
      <c r="C16" s="115">
        <v>3</v>
      </c>
      <c r="D16" s="116"/>
      <c r="E16" s="115">
        <v>2</v>
      </c>
      <c r="F16" s="117"/>
      <c r="G16" s="115">
        <v>1</v>
      </c>
      <c r="H16" s="116"/>
      <c r="I16" s="115">
        <v>1</v>
      </c>
      <c r="J16" s="118"/>
      <c r="K16" s="119">
        <f t="shared" si="1"/>
        <v>0</v>
      </c>
      <c r="L16" s="120">
        <v>1</v>
      </c>
      <c r="M16" s="121"/>
      <c r="N16" s="121"/>
      <c r="O16" s="122">
        <f t="shared" si="2"/>
        <v>0</v>
      </c>
      <c r="P16" s="120">
        <v>1</v>
      </c>
      <c r="Q16" s="123"/>
      <c r="R16" s="123"/>
      <c r="S16" s="122">
        <f t="shared" si="0"/>
        <v>0</v>
      </c>
      <c r="T16" s="120">
        <v>1</v>
      </c>
      <c r="U16" s="124"/>
      <c r="V16" s="124"/>
      <c r="W16" s="125">
        <f t="shared" si="3"/>
        <v>0</v>
      </c>
      <c r="X16" s="126">
        <f t="shared" si="4"/>
        <v>0</v>
      </c>
    </row>
    <row r="17" spans="1:24" s="100" customFormat="1" thickBot="1" x14ac:dyDescent="0.25">
      <c r="A17" s="113" t="s">
        <v>59</v>
      </c>
      <c r="B17" s="114" t="s">
        <v>60</v>
      </c>
      <c r="C17" s="115">
        <v>17</v>
      </c>
      <c r="D17" s="116"/>
      <c r="E17" s="115">
        <v>3</v>
      </c>
      <c r="F17" s="117"/>
      <c r="G17" s="115">
        <v>5</v>
      </c>
      <c r="H17" s="116"/>
      <c r="I17" s="115">
        <v>4</v>
      </c>
      <c r="J17" s="118"/>
      <c r="K17" s="119">
        <f t="shared" si="1"/>
        <v>0</v>
      </c>
      <c r="L17" s="120">
        <v>1</v>
      </c>
      <c r="M17" s="121"/>
      <c r="N17" s="121"/>
      <c r="O17" s="122">
        <f t="shared" si="2"/>
        <v>0</v>
      </c>
      <c r="P17" s="120">
        <v>1</v>
      </c>
      <c r="Q17" s="123"/>
      <c r="R17" s="123"/>
      <c r="S17" s="122">
        <f t="shared" si="0"/>
        <v>0</v>
      </c>
      <c r="T17" s="120">
        <v>1</v>
      </c>
      <c r="U17" s="124"/>
      <c r="V17" s="124"/>
      <c r="W17" s="125">
        <f t="shared" si="3"/>
        <v>0</v>
      </c>
      <c r="X17" s="126">
        <f t="shared" si="4"/>
        <v>0</v>
      </c>
    </row>
    <row r="18" spans="1:24" s="100" customFormat="1" thickBot="1" x14ac:dyDescent="0.25">
      <c r="A18" s="113" t="s">
        <v>61</v>
      </c>
      <c r="B18" s="114" t="s">
        <v>62</v>
      </c>
      <c r="C18" s="115">
        <v>13</v>
      </c>
      <c r="D18" s="116"/>
      <c r="E18" s="115">
        <v>2</v>
      </c>
      <c r="F18" s="117"/>
      <c r="G18" s="115">
        <v>4</v>
      </c>
      <c r="H18" s="116"/>
      <c r="I18" s="115">
        <v>4</v>
      </c>
      <c r="J18" s="118"/>
      <c r="K18" s="119">
        <f t="shared" si="1"/>
        <v>0</v>
      </c>
      <c r="L18" s="120">
        <v>1</v>
      </c>
      <c r="M18" s="121"/>
      <c r="N18" s="121"/>
      <c r="O18" s="122">
        <f t="shared" si="2"/>
        <v>0</v>
      </c>
      <c r="P18" s="120">
        <v>1</v>
      </c>
      <c r="Q18" s="123"/>
      <c r="R18" s="123"/>
      <c r="S18" s="122">
        <f t="shared" si="0"/>
        <v>0</v>
      </c>
      <c r="T18" s="120">
        <v>1</v>
      </c>
      <c r="U18" s="124"/>
      <c r="V18" s="124"/>
      <c r="W18" s="125">
        <f t="shared" si="3"/>
        <v>0</v>
      </c>
      <c r="X18" s="126">
        <f t="shared" si="4"/>
        <v>0</v>
      </c>
    </row>
    <row r="19" spans="1:24" s="100" customFormat="1" thickBot="1" x14ac:dyDescent="0.25">
      <c r="A19" s="113" t="s">
        <v>63</v>
      </c>
      <c r="B19" s="114" t="s">
        <v>64</v>
      </c>
      <c r="C19" s="115">
        <v>1</v>
      </c>
      <c r="D19" s="116"/>
      <c r="E19" s="115">
        <v>1</v>
      </c>
      <c r="F19" s="117"/>
      <c r="G19" s="115">
        <v>1</v>
      </c>
      <c r="H19" s="116"/>
      <c r="I19" s="115">
        <v>1</v>
      </c>
      <c r="J19" s="118"/>
      <c r="K19" s="119">
        <f t="shared" si="1"/>
        <v>0</v>
      </c>
      <c r="L19" s="120">
        <v>1</v>
      </c>
      <c r="M19" s="121"/>
      <c r="N19" s="121"/>
      <c r="O19" s="122">
        <f t="shared" si="2"/>
        <v>0</v>
      </c>
      <c r="P19" s="120">
        <v>1</v>
      </c>
      <c r="Q19" s="123"/>
      <c r="R19" s="123"/>
      <c r="S19" s="122">
        <f t="shared" si="0"/>
        <v>0</v>
      </c>
      <c r="T19" s="120">
        <v>1</v>
      </c>
      <c r="U19" s="124"/>
      <c r="V19" s="124"/>
      <c r="W19" s="125">
        <f t="shared" si="3"/>
        <v>0</v>
      </c>
      <c r="X19" s="126">
        <f t="shared" si="4"/>
        <v>0</v>
      </c>
    </row>
    <row r="20" spans="1:24" s="100" customFormat="1" thickBot="1" x14ac:dyDescent="0.25">
      <c r="A20" s="113" t="s">
        <v>65</v>
      </c>
      <c r="B20" s="114" t="s">
        <v>66</v>
      </c>
      <c r="C20" s="115">
        <v>1</v>
      </c>
      <c r="D20" s="116"/>
      <c r="E20" s="115">
        <v>1</v>
      </c>
      <c r="F20" s="117"/>
      <c r="G20" s="115">
        <v>1</v>
      </c>
      <c r="H20" s="116"/>
      <c r="I20" s="115">
        <v>1</v>
      </c>
      <c r="J20" s="118"/>
      <c r="K20" s="119">
        <f t="shared" si="1"/>
        <v>0</v>
      </c>
      <c r="L20" s="120">
        <v>1</v>
      </c>
      <c r="M20" s="121"/>
      <c r="N20" s="121"/>
      <c r="O20" s="122">
        <f>(L20*M20)+N20</f>
        <v>0</v>
      </c>
      <c r="P20" s="120">
        <v>1</v>
      </c>
      <c r="Q20" s="123"/>
      <c r="R20" s="123"/>
      <c r="S20" s="122">
        <f t="shared" si="0"/>
        <v>0</v>
      </c>
      <c r="T20" s="120">
        <v>1</v>
      </c>
      <c r="U20" s="124"/>
      <c r="V20" s="124"/>
      <c r="W20" s="125">
        <f t="shared" si="3"/>
        <v>0</v>
      </c>
      <c r="X20" s="126">
        <f t="shared" si="4"/>
        <v>0</v>
      </c>
    </row>
    <row r="21" spans="1:24" s="100" customFormat="1" thickBot="1" x14ac:dyDescent="0.25">
      <c r="A21" s="113" t="s">
        <v>67</v>
      </c>
      <c r="B21" s="114" t="s">
        <v>68</v>
      </c>
      <c r="C21" s="115">
        <v>1</v>
      </c>
      <c r="D21" s="116"/>
      <c r="E21" s="115">
        <v>1</v>
      </c>
      <c r="F21" s="117"/>
      <c r="G21" s="115">
        <v>1</v>
      </c>
      <c r="H21" s="116"/>
      <c r="I21" s="115">
        <v>1</v>
      </c>
      <c r="J21" s="118"/>
      <c r="K21" s="119">
        <f t="shared" si="1"/>
        <v>0</v>
      </c>
      <c r="L21" s="120">
        <v>1</v>
      </c>
      <c r="M21" s="121"/>
      <c r="N21" s="121"/>
      <c r="O21" s="122">
        <f>(L21*M21)+N21</f>
        <v>0</v>
      </c>
      <c r="P21" s="120">
        <v>1</v>
      </c>
      <c r="Q21" s="123"/>
      <c r="R21" s="123"/>
      <c r="S21" s="122">
        <f t="shared" si="0"/>
        <v>0</v>
      </c>
      <c r="T21" s="120">
        <v>1</v>
      </c>
      <c r="U21" s="124"/>
      <c r="V21" s="124"/>
      <c r="W21" s="125">
        <f t="shared" si="3"/>
        <v>0</v>
      </c>
      <c r="X21" s="126">
        <f t="shared" si="4"/>
        <v>0</v>
      </c>
    </row>
    <row r="22" spans="1:24" s="100" customFormat="1" thickBot="1" x14ac:dyDescent="0.25">
      <c r="A22" s="113" t="s">
        <v>69</v>
      </c>
      <c r="B22" s="114" t="s">
        <v>70</v>
      </c>
      <c r="C22" s="115">
        <v>1</v>
      </c>
      <c r="D22" s="116"/>
      <c r="E22" s="115">
        <v>1</v>
      </c>
      <c r="F22" s="117"/>
      <c r="G22" s="115">
        <v>2</v>
      </c>
      <c r="H22" s="116"/>
      <c r="I22" s="115">
        <v>1</v>
      </c>
      <c r="J22" s="118"/>
      <c r="K22" s="119">
        <f t="shared" si="1"/>
        <v>0</v>
      </c>
      <c r="L22" s="120">
        <v>1</v>
      </c>
      <c r="M22" s="121"/>
      <c r="N22" s="121"/>
      <c r="O22" s="122">
        <f>(L22*M22)+N22</f>
        <v>0</v>
      </c>
      <c r="P22" s="120">
        <v>1</v>
      </c>
      <c r="Q22" s="123"/>
      <c r="R22" s="123"/>
      <c r="S22" s="122">
        <f t="shared" si="0"/>
        <v>0</v>
      </c>
      <c r="T22" s="120">
        <v>1</v>
      </c>
      <c r="U22" s="124"/>
      <c r="V22" s="124"/>
      <c r="W22" s="125">
        <f t="shared" si="3"/>
        <v>0</v>
      </c>
      <c r="X22" s="126">
        <f t="shared" si="4"/>
        <v>0</v>
      </c>
    </row>
    <row r="23" spans="1:24" s="100" customFormat="1" thickBot="1" x14ac:dyDescent="0.25">
      <c r="A23" s="113" t="s">
        <v>71</v>
      </c>
      <c r="B23" s="114" t="s">
        <v>72</v>
      </c>
      <c r="C23" s="115">
        <v>1</v>
      </c>
      <c r="D23" s="116"/>
      <c r="E23" s="115">
        <v>1</v>
      </c>
      <c r="F23" s="117"/>
      <c r="G23" s="115">
        <v>1</v>
      </c>
      <c r="H23" s="116"/>
      <c r="I23" s="115">
        <v>1</v>
      </c>
      <c r="J23" s="118"/>
      <c r="K23" s="119">
        <f t="shared" si="1"/>
        <v>0</v>
      </c>
      <c r="L23" s="120">
        <v>1</v>
      </c>
      <c r="M23" s="121"/>
      <c r="N23" s="121"/>
      <c r="O23" s="122">
        <f>(L23*M23)+N23</f>
        <v>0</v>
      </c>
      <c r="P23" s="120">
        <v>1</v>
      </c>
      <c r="Q23" s="123"/>
      <c r="R23" s="123"/>
      <c r="S23" s="122">
        <f t="shared" si="0"/>
        <v>0</v>
      </c>
      <c r="T23" s="120">
        <v>1</v>
      </c>
      <c r="U23" s="124"/>
      <c r="V23" s="124"/>
      <c r="W23" s="125">
        <f t="shared" si="3"/>
        <v>0</v>
      </c>
      <c r="X23" s="126">
        <f t="shared" si="4"/>
        <v>0</v>
      </c>
    </row>
    <row r="24" spans="1:24" s="100" customFormat="1" thickBot="1" x14ac:dyDescent="0.25">
      <c r="A24" s="113" t="s">
        <v>73</v>
      </c>
      <c r="B24" s="114" t="s">
        <v>74</v>
      </c>
      <c r="C24" s="115">
        <v>1</v>
      </c>
      <c r="D24" s="116"/>
      <c r="E24" s="115">
        <v>1</v>
      </c>
      <c r="F24" s="117"/>
      <c r="G24" s="115">
        <v>1</v>
      </c>
      <c r="H24" s="116"/>
      <c r="I24" s="115">
        <v>1</v>
      </c>
      <c r="J24" s="118"/>
      <c r="K24" s="119">
        <f t="shared" si="1"/>
        <v>0</v>
      </c>
      <c r="L24" s="120">
        <v>1</v>
      </c>
      <c r="M24" s="121"/>
      <c r="N24" s="121"/>
      <c r="O24" s="122">
        <f>(L24*M24)+N24</f>
        <v>0</v>
      </c>
      <c r="P24" s="120">
        <v>1</v>
      </c>
      <c r="Q24" s="123"/>
      <c r="R24" s="123"/>
      <c r="S24" s="122">
        <f t="shared" si="0"/>
        <v>0</v>
      </c>
      <c r="T24" s="120">
        <v>1</v>
      </c>
      <c r="U24" s="124"/>
      <c r="V24" s="124"/>
      <c r="W24" s="125">
        <f t="shared" si="3"/>
        <v>0</v>
      </c>
      <c r="X24" s="126">
        <f t="shared" si="4"/>
        <v>0</v>
      </c>
    </row>
    <row r="25" spans="1:24" s="100" customFormat="1" ht="20.25" customHeight="1" thickBot="1" x14ac:dyDescent="0.25">
      <c r="A25" s="127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9">
        <f>SUM(X6:X24)</f>
        <v>0</v>
      </c>
    </row>
    <row r="26" spans="1:24" s="100" customFormat="1" ht="26.25" customHeight="1" thickBot="1" x14ac:dyDescent="0.25">
      <c r="A26" s="268" t="s">
        <v>75</v>
      </c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70"/>
    </row>
    <row r="27" spans="1:24" s="100" customFormat="1" thickBot="1" x14ac:dyDescent="0.25">
      <c r="A27" s="271" t="s">
        <v>76</v>
      </c>
      <c r="B27" s="272"/>
      <c r="C27" s="272"/>
      <c r="D27" s="273"/>
      <c r="E27" s="130"/>
      <c r="F27" s="131"/>
      <c r="G27" s="131"/>
      <c r="H27" s="131"/>
      <c r="I27" s="131"/>
      <c r="J27" s="131"/>
      <c r="K27" s="130"/>
      <c r="L27" s="132"/>
      <c r="M27" s="131"/>
      <c r="N27" s="131"/>
      <c r="O27" s="130"/>
      <c r="P27" s="132"/>
      <c r="Q27" s="131"/>
      <c r="R27" s="131"/>
      <c r="S27" s="130"/>
      <c r="T27" s="132"/>
      <c r="U27" s="131"/>
      <c r="V27" s="131"/>
      <c r="W27" s="108"/>
      <c r="X27" s="274"/>
    </row>
    <row r="28" spans="1:24" s="100" customFormat="1" ht="13.5" customHeight="1" thickBot="1" x14ac:dyDescent="0.25">
      <c r="A28" s="133"/>
      <c r="B28" s="134"/>
      <c r="C28" s="135" t="s">
        <v>77</v>
      </c>
      <c r="D28" s="135" t="s">
        <v>78</v>
      </c>
      <c r="E28" s="130"/>
      <c r="F28" s="136"/>
      <c r="G28" s="137" t="s">
        <v>88</v>
      </c>
      <c r="H28" s="131"/>
      <c r="I28" s="131"/>
      <c r="J28" s="131"/>
      <c r="K28" s="130"/>
      <c r="L28" s="132"/>
      <c r="M28" s="131"/>
      <c r="N28" s="131"/>
      <c r="O28" s="130"/>
      <c r="P28" s="132"/>
      <c r="Q28" s="131"/>
      <c r="R28" s="131"/>
      <c r="S28" s="130"/>
      <c r="T28" s="132"/>
      <c r="U28" s="131"/>
      <c r="V28" s="131"/>
      <c r="W28" s="108"/>
      <c r="X28" s="275"/>
    </row>
    <row r="29" spans="1:24" s="100" customFormat="1" ht="13.5" customHeight="1" thickBot="1" x14ac:dyDescent="0.25">
      <c r="A29" s="261" t="s">
        <v>38</v>
      </c>
      <c r="B29" s="262"/>
      <c r="C29" s="115">
        <v>1</v>
      </c>
      <c r="D29" s="138"/>
      <c r="E29" s="130"/>
      <c r="F29" s="139"/>
      <c r="G29" s="137" t="s">
        <v>90</v>
      </c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08"/>
      <c r="X29" s="140">
        <f>C29*D29</f>
        <v>0</v>
      </c>
    </row>
    <row r="30" spans="1:24" s="100" customFormat="1" ht="13.5" customHeight="1" thickBot="1" x14ac:dyDescent="0.25">
      <c r="A30" s="261" t="s">
        <v>40</v>
      </c>
      <c r="B30" s="262"/>
      <c r="C30" s="115">
        <v>1</v>
      </c>
      <c r="D30" s="138"/>
      <c r="E30" s="130"/>
      <c r="F30" s="139"/>
      <c r="G30" s="137" t="s">
        <v>94</v>
      </c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08"/>
      <c r="X30" s="140">
        <f t="shared" ref="X30:X47" si="5">C30*D30</f>
        <v>0</v>
      </c>
    </row>
    <row r="31" spans="1:24" s="100" customFormat="1" ht="13.5" customHeight="1" thickBot="1" x14ac:dyDescent="0.25">
      <c r="A31" s="261" t="s">
        <v>42</v>
      </c>
      <c r="B31" s="262"/>
      <c r="C31" s="115">
        <v>1</v>
      </c>
      <c r="D31" s="138"/>
      <c r="E31" s="130"/>
      <c r="F31" s="139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08"/>
      <c r="X31" s="140">
        <f t="shared" si="5"/>
        <v>0</v>
      </c>
    </row>
    <row r="32" spans="1:24" s="100" customFormat="1" ht="13.5" customHeight="1" thickBot="1" x14ac:dyDescent="0.25">
      <c r="A32" s="261" t="s">
        <v>44</v>
      </c>
      <c r="B32" s="262"/>
      <c r="C32" s="115">
        <v>1</v>
      </c>
      <c r="D32" s="138"/>
      <c r="E32" s="130"/>
      <c r="F32" s="139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3"/>
      <c r="R32" s="130"/>
      <c r="S32" s="130"/>
      <c r="T32" s="130"/>
      <c r="U32" s="130"/>
      <c r="V32" s="130"/>
      <c r="W32" s="108"/>
      <c r="X32" s="140">
        <f t="shared" si="5"/>
        <v>0</v>
      </c>
    </row>
    <row r="33" spans="1:24" s="100" customFormat="1" ht="13.5" customHeight="1" thickBot="1" x14ac:dyDescent="0.25">
      <c r="A33" s="261" t="s">
        <v>46</v>
      </c>
      <c r="B33" s="262"/>
      <c r="C33" s="115">
        <v>1</v>
      </c>
      <c r="D33" s="138"/>
      <c r="E33" s="130"/>
      <c r="F33" s="139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130"/>
      <c r="S33" s="130"/>
      <c r="T33" s="130"/>
      <c r="U33" s="130"/>
      <c r="V33" s="130"/>
      <c r="W33" s="108"/>
      <c r="X33" s="140">
        <f t="shared" si="5"/>
        <v>0</v>
      </c>
    </row>
    <row r="34" spans="1:24" s="100" customFormat="1" ht="13.5" customHeight="1" thickBot="1" x14ac:dyDescent="0.25">
      <c r="A34" s="261" t="s">
        <v>48</v>
      </c>
      <c r="B34" s="262"/>
      <c r="C34" s="115">
        <v>1</v>
      </c>
      <c r="D34" s="138"/>
      <c r="E34" s="130"/>
      <c r="F34" s="139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130"/>
      <c r="S34" s="130"/>
      <c r="T34" s="130"/>
      <c r="U34" s="130"/>
      <c r="V34" s="130"/>
      <c r="W34" s="108"/>
      <c r="X34" s="140">
        <f t="shared" si="5"/>
        <v>0</v>
      </c>
    </row>
    <row r="35" spans="1:24" s="100" customFormat="1" ht="13.5" customHeight="1" thickBot="1" x14ac:dyDescent="0.25">
      <c r="A35" s="261" t="s">
        <v>50</v>
      </c>
      <c r="B35" s="262"/>
      <c r="C35" s="115">
        <v>2</v>
      </c>
      <c r="D35" s="138"/>
      <c r="E35" s="130"/>
      <c r="F35" s="139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130"/>
      <c r="S35" s="130"/>
      <c r="T35" s="130"/>
      <c r="U35" s="130"/>
      <c r="V35" s="130"/>
      <c r="W35" s="108"/>
      <c r="X35" s="140">
        <f t="shared" si="5"/>
        <v>0</v>
      </c>
    </row>
    <row r="36" spans="1:24" s="100" customFormat="1" ht="13.5" customHeight="1" thickBot="1" x14ac:dyDescent="0.25">
      <c r="A36" s="261" t="s">
        <v>52</v>
      </c>
      <c r="B36" s="262"/>
      <c r="C36" s="115">
        <v>2</v>
      </c>
      <c r="D36" s="138"/>
      <c r="E36" s="130"/>
      <c r="F36" s="139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130"/>
      <c r="S36" s="130"/>
      <c r="T36" s="130"/>
      <c r="U36" s="130"/>
      <c r="V36" s="130"/>
      <c r="W36" s="108"/>
      <c r="X36" s="140">
        <f t="shared" si="5"/>
        <v>0</v>
      </c>
    </row>
    <row r="37" spans="1:24" s="100" customFormat="1" ht="13.5" customHeight="1" thickBot="1" x14ac:dyDescent="0.25">
      <c r="A37" s="261" t="s">
        <v>54</v>
      </c>
      <c r="B37" s="262"/>
      <c r="C37" s="115">
        <v>1</v>
      </c>
      <c r="D37" s="138"/>
      <c r="E37" s="130"/>
      <c r="F37" s="139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08"/>
      <c r="X37" s="140">
        <f t="shared" si="5"/>
        <v>0</v>
      </c>
    </row>
    <row r="38" spans="1:24" s="100" customFormat="1" ht="13.5" customHeight="1" thickBot="1" x14ac:dyDescent="0.25">
      <c r="A38" s="261" t="s">
        <v>56</v>
      </c>
      <c r="B38" s="262"/>
      <c r="C38" s="115">
        <v>2</v>
      </c>
      <c r="D38" s="138"/>
      <c r="E38" s="130"/>
      <c r="F38" s="139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08"/>
      <c r="X38" s="140">
        <f t="shared" si="5"/>
        <v>0</v>
      </c>
    </row>
    <row r="39" spans="1:24" s="100" customFormat="1" ht="13.5" customHeight="1" thickBot="1" x14ac:dyDescent="0.25">
      <c r="A39" s="261" t="s">
        <v>58</v>
      </c>
      <c r="B39" s="262"/>
      <c r="C39" s="115">
        <v>1</v>
      </c>
      <c r="D39" s="138"/>
      <c r="E39" s="130"/>
      <c r="F39" s="139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08"/>
      <c r="X39" s="140">
        <f t="shared" si="5"/>
        <v>0</v>
      </c>
    </row>
    <row r="40" spans="1:24" s="100" customFormat="1" ht="13.5" customHeight="1" thickBot="1" x14ac:dyDescent="0.25">
      <c r="A40" s="261" t="s">
        <v>60</v>
      </c>
      <c r="B40" s="262"/>
      <c r="C40" s="115">
        <v>4</v>
      </c>
      <c r="D40" s="138"/>
      <c r="E40" s="130"/>
      <c r="F40" s="139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08"/>
      <c r="X40" s="140">
        <f t="shared" si="5"/>
        <v>0</v>
      </c>
    </row>
    <row r="41" spans="1:24" s="100" customFormat="1" ht="13.5" customHeight="1" thickBot="1" x14ac:dyDescent="0.25">
      <c r="A41" s="261" t="s">
        <v>62</v>
      </c>
      <c r="B41" s="262"/>
      <c r="C41" s="115">
        <v>3</v>
      </c>
      <c r="D41" s="138"/>
      <c r="E41" s="130"/>
      <c r="F41" s="139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08"/>
      <c r="X41" s="140">
        <f t="shared" si="5"/>
        <v>0</v>
      </c>
    </row>
    <row r="42" spans="1:24" s="100" customFormat="1" ht="13.5" customHeight="1" thickBot="1" x14ac:dyDescent="0.25">
      <c r="A42" s="261" t="s">
        <v>64</v>
      </c>
      <c r="B42" s="262"/>
      <c r="C42" s="115">
        <v>1</v>
      </c>
      <c r="D42" s="138"/>
      <c r="E42" s="130"/>
      <c r="F42" s="139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08"/>
      <c r="X42" s="140">
        <f t="shared" si="5"/>
        <v>0</v>
      </c>
    </row>
    <row r="43" spans="1:24" s="100" customFormat="1" ht="13.5" customHeight="1" thickBot="1" x14ac:dyDescent="0.25">
      <c r="A43" s="261" t="s">
        <v>66</v>
      </c>
      <c r="B43" s="262"/>
      <c r="C43" s="115">
        <v>1</v>
      </c>
      <c r="D43" s="138"/>
      <c r="E43" s="130"/>
      <c r="F43" s="139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08"/>
      <c r="X43" s="140">
        <f t="shared" si="5"/>
        <v>0</v>
      </c>
    </row>
    <row r="44" spans="1:24" s="100" customFormat="1" ht="13.5" customHeight="1" thickBot="1" x14ac:dyDescent="0.25">
      <c r="A44" s="261" t="s">
        <v>68</v>
      </c>
      <c r="B44" s="262"/>
      <c r="C44" s="115">
        <v>1</v>
      </c>
      <c r="D44" s="138"/>
      <c r="E44" s="130"/>
      <c r="F44" s="139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08"/>
      <c r="X44" s="140">
        <f t="shared" si="5"/>
        <v>0</v>
      </c>
    </row>
    <row r="45" spans="1:24" s="100" customFormat="1" ht="13.5" customHeight="1" thickBot="1" x14ac:dyDescent="0.25">
      <c r="A45" s="261" t="s">
        <v>70</v>
      </c>
      <c r="B45" s="262"/>
      <c r="C45" s="115">
        <v>1</v>
      </c>
      <c r="D45" s="138"/>
      <c r="E45" s="130"/>
      <c r="F45" s="139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08"/>
      <c r="X45" s="140">
        <f t="shared" si="5"/>
        <v>0</v>
      </c>
    </row>
    <row r="46" spans="1:24" s="100" customFormat="1" ht="13.5" customHeight="1" thickBot="1" x14ac:dyDescent="0.25">
      <c r="A46" s="261" t="s">
        <v>72</v>
      </c>
      <c r="B46" s="262"/>
      <c r="C46" s="115">
        <v>1</v>
      </c>
      <c r="D46" s="138"/>
      <c r="E46" s="130"/>
      <c r="F46" s="139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08"/>
      <c r="X46" s="140">
        <f t="shared" si="5"/>
        <v>0</v>
      </c>
    </row>
    <row r="47" spans="1:24" s="100" customFormat="1" ht="13.5" customHeight="1" thickBot="1" x14ac:dyDescent="0.25">
      <c r="A47" s="261" t="s">
        <v>74</v>
      </c>
      <c r="B47" s="262"/>
      <c r="C47" s="115">
        <v>1</v>
      </c>
      <c r="D47" s="138"/>
      <c r="E47" s="130"/>
      <c r="F47" s="139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08"/>
      <c r="X47" s="140">
        <f t="shared" si="5"/>
        <v>0</v>
      </c>
    </row>
    <row r="48" spans="1:24" s="100" customFormat="1" thickBot="1" x14ac:dyDescent="0.25">
      <c r="A48" s="130"/>
      <c r="B48" s="130"/>
      <c r="C48" s="130"/>
      <c r="D48" s="130"/>
      <c r="E48" s="130"/>
      <c r="F48" s="141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42" t="s">
        <v>79</v>
      </c>
      <c r="W48" s="254">
        <f>SUM(X29:X47)</f>
        <v>0</v>
      </c>
      <c r="X48" s="255"/>
    </row>
    <row r="49" spans="1:24" s="100" customFormat="1" ht="13.5" customHeight="1" thickBot="1" x14ac:dyDescent="0.25">
      <c r="A49" s="260" t="s">
        <v>80</v>
      </c>
      <c r="B49" s="260"/>
      <c r="C49" s="260"/>
      <c r="D49" s="260"/>
      <c r="E49" s="130"/>
      <c r="F49" s="141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</row>
    <row r="50" spans="1:24" s="100" customFormat="1" thickBot="1" x14ac:dyDescent="0.25">
      <c r="A50" s="261" t="s">
        <v>106</v>
      </c>
      <c r="B50" s="262"/>
      <c r="C50" s="115">
        <v>66</v>
      </c>
      <c r="D50" s="143"/>
      <c r="E50" s="130"/>
      <c r="F50" s="139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08"/>
      <c r="X50" s="144">
        <f>D50*C50</f>
        <v>0</v>
      </c>
    </row>
    <row r="51" spans="1:24" s="100" customFormat="1" ht="13.5" customHeight="1" thickBot="1" x14ac:dyDescent="0.25">
      <c r="A51" s="261" t="s">
        <v>82</v>
      </c>
      <c r="B51" s="262"/>
      <c r="C51" s="115">
        <v>1</v>
      </c>
      <c r="D51" s="138"/>
      <c r="E51" s="130"/>
      <c r="F51" s="145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08"/>
      <c r="X51" s="140">
        <f>D51*C51</f>
        <v>0</v>
      </c>
    </row>
    <row r="52" spans="1:24" s="100" customFormat="1" thickBot="1" x14ac:dyDescent="0.25">
      <c r="A52" s="261" t="s">
        <v>83</v>
      </c>
      <c r="B52" s="262"/>
      <c r="C52" s="115">
        <v>65</v>
      </c>
      <c r="D52" s="143"/>
      <c r="E52" s="130"/>
      <c r="F52" s="141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08"/>
      <c r="X52" s="140">
        <f>D52*C52</f>
        <v>0</v>
      </c>
    </row>
    <row r="53" spans="1:24" s="100" customFormat="1" thickBot="1" x14ac:dyDescent="0.25">
      <c r="A53" s="130"/>
      <c r="B53" s="130"/>
      <c r="C53" s="130"/>
      <c r="D53" s="130"/>
      <c r="E53" s="130"/>
      <c r="F53" s="141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42" t="s">
        <v>79</v>
      </c>
      <c r="W53" s="254">
        <f>SUM(X50:X52)</f>
        <v>0</v>
      </c>
      <c r="X53" s="255"/>
    </row>
    <row r="54" spans="1:24" s="100" customFormat="1" thickBot="1" x14ac:dyDescent="0.25">
      <c r="A54" s="260" t="s">
        <v>107</v>
      </c>
      <c r="B54" s="260"/>
      <c r="C54" s="130" t="s">
        <v>84</v>
      </c>
      <c r="D54" s="130"/>
      <c r="E54" s="130"/>
      <c r="F54" s="141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</row>
    <row r="55" spans="1:24" s="100" customFormat="1" thickBot="1" x14ac:dyDescent="0.25">
      <c r="A55" s="250" t="s">
        <v>86</v>
      </c>
      <c r="B55" s="251"/>
      <c r="C55" s="146">
        <v>334</v>
      </c>
      <c r="D55" s="147">
        <v>3.93</v>
      </c>
      <c r="E55" s="130"/>
      <c r="O55" s="130"/>
      <c r="P55" s="130"/>
      <c r="Q55" s="130"/>
      <c r="R55" s="130"/>
      <c r="S55" s="130"/>
      <c r="T55" s="130"/>
      <c r="U55" s="130"/>
      <c r="V55" s="130"/>
      <c r="W55" s="108"/>
      <c r="X55" s="144">
        <f>D55*C55</f>
        <v>1312.6200000000001</v>
      </c>
    </row>
    <row r="56" spans="1:24" s="100" customFormat="1" thickBot="1" x14ac:dyDescent="0.25">
      <c r="A56" s="250" t="s">
        <v>87</v>
      </c>
      <c r="B56" s="251"/>
      <c r="C56" s="146">
        <v>644</v>
      </c>
      <c r="D56" s="147">
        <v>4.5999999999999996</v>
      </c>
      <c r="E56" s="148"/>
      <c r="O56" s="148"/>
      <c r="P56" s="148"/>
      <c r="Q56" s="148"/>
      <c r="R56" s="148"/>
      <c r="S56" s="148"/>
      <c r="T56" s="148"/>
      <c r="U56" s="148"/>
      <c r="V56" s="130"/>
      <c r="W56" s="108"/>
      <c r="X56" s="140">
        <f>D56*C56</f>
        <v>2962.3999999999996</v>
      </c>
    </row>
    <row r="57" spans="1:24" s="100" customFormat="1" thickBot="1" x14ac:dyDescent="0.25">
      <c r="A57" s="250" t="s">
        <v>89</v>
      </c>
      <c r="B57" s="251"/>
      <c r="C57" s="146">
        <v>63</v>
      </c>
      <c r="D57" s="149">
        <v>5.0090000000000003</v>
      </c>
      <c r="E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50"/>
      <c r="W57" s="106"/>
      <c r="X57" s="140">
        <f>D57*C57</f>
        <v>315.56700000000001</v>
      </c>
    </row>
    <row r="58" spans="1:24" s="100" customFormat="1" ht="36.75" customHeight="1" thickBot="1" x14ac:dyDescent="0.25">
      <c r="A58" s="151"/>
      <c r="B58" s="151"/>
      <c r="C58" s="151"/>
      <c r="D58" s="151"/>
      <c r="E58" s="151"/>
      <c r="G58" s="151"/>
      <c r="H58" s="151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252" t="s">
        <v>95</v>
      </c>
      <c r="V58" s="253"/>
      <c r="W58" s="254">
        <f>SUM(X55:X57)</f>
        <v>4590.5869999999995</v>
      </c>
      <c r="X58" s="255"/>
    </row>
    <row r="59" spans="1:24" s="100" customFormat="1" ht="35.25" customHeight="1" thickBot="1" x14ac:dyDescent="0.25">
      <c r="A59" s="237" t="s">
        <v>103</v>
      </c>
      <c r="B59" s="238"/>
      <c r="C59" s="238"/>
      <c r="D59" s="238"/>
      <c r="E59" s="238"/>
      <c r="F59" s="238"/>
      <c r="G59" s="238"/>
      <c r="H59" s="238"/>
      <c r="I59" s="238"/>
      <c r="J59" s="239"/>
      <c r="U59" s="256" t="s">
        <v>96</v>
      </c>
      <c r="V59" s="257"/>
      <c r="W59" s="258">
        <f>SUM(X25,W48,W53)</f>
        <v>0</v>
      </c>
      <c r="X59" s="259"/>
    </row>
    <row r="60" spans="1:24" s="100" customFormat="1" ht="27" customHeight="1" thickBot="1" x14ac:dyDescent="0.25">
      <c r="A60" s="244"/>
      <c r="B60" s="245"/>
      <c r="C60" s="245"/>
      <c r="D60" s="245"/>
      <c r="E60" s="245"/>
      <c r="F60" s="245"/>
      <c r="G60" s="245"/>
      <c r="H60" s="245"/>
      <c r="U60" s="246" t="s">
        <v>108</v>
      </c>
      <c r="V60" s="247"/>
      <c r="W60" s="248"/>
      <c r="X60" s="249"/>
    </row>
    <row r="61" spans="1:24" s="100" customFormat="1" ht="12.75" customHeight="1" x14ac:dyDescent="0.2"/>
    <row r="62" spans="1:24" s="100" customFormat="1" ht="12" x14ac:dyDescent="0.2"/>
    <row r="63" spans="1:24" s="100" customFormat="1" ht="12" x14ac:dyDescent="0.2"/>
    <row r="64" spans="1:24" s="100" customFormat="1" ht="12" x14ac:dyDescent="0.2">
      <c r="T64" s="153"/>
    </row>
    <row r="65" s="100" customFormat="1" ht="12" x14ac:dyDescent="0.2"/>
  </sheetData>
  <mergeCells count="66"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T3:T4"/>
    <mergeCell ref="U3:U4"/>
    <mergeCell ref="V3:V4"/>
    <mergeCell ref="A26:X26"/>
    <mergeCell ref="A27:D27"/>
    <mergeCell ref="X27:X28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A29:B29"/>
    <mergeCell ref="A30:B30"/>
    <mergeCell ref="A31:B31"/>
    <mergeCell ref="A32:B32"/>
    <mergeCell ref="G32:Q36"/>
    <mergeCell ref="A33:B33"/>
    <mergeCell ref="A34:B34"/>
    <mergeCell ref="A35:B35"/>
    <mergeCell ref="A36:B36"/>
    <mergeCell ref="W48:X48"/>
    <mergeCell ref="A37:B37"/>
    <mergeCell ref="A38:B38"/>
    <mergeCell ref="A39:B39"/>
    <mergeCell ref="A40:B40"/>
    <mergeCell ref="A41:B41"/>
    <mergeCell ref="A42:B42"/>
    <mergeCell ref="A54:B54"/>
    <mergeCell ref="A43:B43"/>
    <mergeCell ref="A44:B44"/>
    <mergeCell ref="A45:B45"/>
    <mergeCell ref="A46:B46"/>
    <mergeCell ref="A47:B47"/>
    <mergeCell ref="A49:D49"/>
    <mergeCell ref="A50:B50"/>
    <mergeCell ref="A51:B51"/>
    <mergeCell ref="A52:B52"/>
    <mergeCell ref="W53:X53"/>
    <mergeCell ref="A60:H60"/>
    <mergeCell ref="U60:V60"/>
    <mergeCell ref="W60:X60"/>
    <mergeCell ref="A55:B55"/>
    <mergeCell ref="A56:B56"/>
    <mergeCell ref="A57:B57"/>
    <mergeCell ref="U58:V58"/>
    <mergeCell ref="W58:X58"/>
    <mergeCell ref="A59:J59"/>
    <mergeCell ref="U59:V59"/>
    <mergeCell ref="W59:X5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showGridLines="0" workbookViewId="0">
      <selection sqref="A1:X60"/>
    </sheetView>
  </sheetViews>
  <sheetFormatPr defaultRowHeight="12.75" x14ac:dyDescent="0.2"/>
  <cols>
    <col min="1" max="1" width="9.140625" style="154"/>
    <col min="2" max="2" width="26.140625" style="154" customWidth="1"/>
    <col min="3" max="10" width="9.28515625" style="154" bestFit="1" customWidth="1"/>
    <col min="11" max="11" width="11.42578125" style="154" customWidth="1"/>
    <col min="12" max="14" width="9.28515625" style="154" bestFit="1" customWidth="1"/>
    <col min="15" max="15" width="10.5703125" style="154" bestFit="1" customWidth="1"/>
    <col min="16" max="18" width="9.28515625" style="154" bestFit="1" customWidth="1"/>
    <col min="19" max="19" width="10.42578125" style="154" bestFit="1" customWidth="1"/>
    <col min="20" max="21" width="9.28515625" style="154" bestFit="1" customWidth="1"/>
    <col min="22" max="22" width="9.5703125" style="154" customWidth="1"/>
    <col min="23" max="23" width="11.140625" style="154" customWidth="1"/>
    <col min="24" max="24" width="9.85546875" style="154" bestFit="1" customWidth="1"/>
    <col min="25" max="16384" width="9.140625" style="154"/>
  </cols>
  <sheetData>
    <row r="1" spans="1:24" s="100" customFormat="1" ht="47.25" customHeight="1" thickBot="1" x14ac:dyDescent="0.25">
      <c r="A1" s="282" t="s">
        <v>121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</row>
    <row r="2" spans="1:24" s="100" customFormat="1" ht="25.5" customHeight="1" thickBot="1" x14ac:dyDescent="0.25">
      <c r="A2" s="283" t="s">
        <v>0</v>
      </c>
      <c r="B2" s="286" t="s">
        <v>1</v>
      </c>
      <c r="C2" s="289" t="s">
        <v>2</v>
      </c>
      <c r="D2" s="290"/>
      <c r="E2" s="290"/>
      <c r="F2" s="290"/>
      <c r="G2" s="290"/>
      <c r="H2" s="290"/>
      <c r="I2" s="290"/>
      <c r="J2" s="290"/>
      <c r="K2" s="291"/>
      <c r="L2" s="292" t="s">
        <v>92</v>
      </c>
      <c r="M2" s="293"/>
      <c r="N2" s="293"/>
      <c r="O2" s="294"/>
      <c r="P2" s="295" t="s">
        <v>93</v>
      </c>
      <c r="Q2" s="296"/>
      <c r="R2" s="296"/>
      <c r="S2" s="297"/>
      <c r="T2" s="298" t="s">
        <v>3</v>
      </c>
      <c r="U2" s="299"/>
      <c r="V2" s="299"/>
      <c r="W2" s="300"/>
      <c r="X2" s="301" t="s">
        <v>4</v>
      </c>
    </row>
    <row r="3" spans="1:24" s="100" customFormat="1" ht="13.5" customHeight="1" thickBot="1" x14ac:dyDescent="0.25">
      <c r="A3" s="284"/>
      <c r="B3" s="287"/>
      <c r="C3" s="264" t="s">
        <v>5</v>
      </c>
      <c r="D3" s="280" t="s">
        <v>6</v>
      </c>
      <c r="E3" s="264" t="s">
        <v>5</v>
      </c>
      <c r="F3" s="280" t="s">
        <v>7</v>
      </c>
      <c r="G3" s="264" t="s">
        <v>5</v>
      </c>
      <c r="H3" s="280" t="s">
        <v>8</v>
      </c>
      <c r="I3" s="264" t="s">
        <v>5</v>
      </c>
      <c r="J3" s="280" t="s">
        <v>9</v>
      </c>
      <c r="K3" s="101" t="s">
        <v>10</v>
      </c>
      <c r="L3" s="264" t="s">
        <v>5</v>
      </c>
      <c r="M3" s="276" t="s">
        <v>6</v>
      </c>
      <c r="N3" s="276" t="s">
        <v>7</v>
      </c>
      <c r="O3" s="101" t="s">
        <v>10</v>
      </c>
      <c r="P3" s="264" t="s">
        <v>5</v>
      </c>
      <c r="Q3" s="278" t="s">
        <v>6</v>
      </c>
      <c r="R3" s="278" t="s">
        <v>7</v>
      </c>
      <c r="S3" s="101" t="s">
        <v>10</v>
      </c>
      <c r="T3" s="264" t="s">
        <v>5</v>
      </c>
      <c r="U3" s="266" t="s">
        <v>6</v>
      </c>
      <c r="V3" s="266" t="s">
        <v>7</v>
      </c>
      <c r="W3" s="101" t="s">
        <v>10</v>
      </c>
      <c r="X3" s="302"/>
    </row>
    <row r="4" spans="1:24" s="100" customFormat="1" ht="63.75" customHeight="1" thickBot="1" x14ac:dyDescent="0.25">
      <c r="A4" s="284"/>
      <c r="B4" s="287"/>
      <c r="C4" s="265"/>
      <c r="D4" s="281"/>
      <c r="E4" s="265"/>
      <c r="F4" s="281"/>
      <c r="G4" s="265"/>
      <c r="H4" s="281"/>
      <c r="I4" s="265"/>
      <c r="J4" s="281"/>
      <c r="K4" s="102" t="s">
        <v>11</v>
      </c>
      <c r="L4" s="265"/>
      <c r="M4" s="277"/>
      <c r="N4" s="277"/>
      <c r="O4" s="102" t="s">
        <v>12</v>
      </c>
      <c r="P4" s="265"/>
      <c r="Q4" s="279"/>
      <c r="R4" s="279"/>
      <c r="S4" s="102" t="s">
        <v>13</v>
      </c>
      <c r="T4" s="265"/>
      <c r="U4" s="267"/>
      <c r="V4" s="267"/>
      <c r="W4" s="102" t="s">
        <v>14</v>
      </c>
      <c r="X4" s="103" t="s">
        <v>15</v>
      </c>
    </row>
    <row r="5" spans="1:24" s="100" customFormat="1" ht="13.5" customHeight="1" thickBot="1" x14ac:dyDescent="0.25">
      <c r="A5" s="285"/>
      <c r="B5" s="288"/>
      <c r="C5" s="104" t="s">
        <v>16</v>
      </c>
      <c r="D5" s="105" t="s">
        <v>17</v>
      </c>
      <c r="E5" s="104" t="s">
        <v>18</v>
      </c>
      <c r="F5" s="105" t="s">
        <v>19</v>
      </c>
      <c r="G5" s="104" t="s">
        <v>20</v>
      </c>
      <c r="H5" s="105" t="s">
        <v>21</v>
      </c>
      <c r="I5" s="104" t="s">
        <v>22</v>
      </c>
      <c r="J5" s="105" t="s">
        <v>23</v>
      </c>
      <c r="K5" s="106" t="s">
        <v>24</v>
      </c>
      <c r="L5" s="104" t="s">
        <v>25</v>
      </c>
      <c r="M5" s="107" t="s">
        <v>26</v>
      </c>
      <c r="N5" s="107" t="s">
        <v>27</v>
      </c>
      <c r="O5" s="108" t="s">
        <v>28</v>
      </c>
      <c r="P5" s="104" t="s">
        <v>29</v>
      </c>
      <c r="Q5" s="109" t="s">
        <v>30</v>
      </c>
      <c r="R5" s="109" t="s">
        <v>31</v>
      </c>
      <c r="S5" s="108" t="s">
        <v>32</v>
      </c>
      <c r="T5" s="104" t="s">
        <v>33</v>
      </c>
      <c r="U5" s="110" t="s">
        <v>34</v>
      </c>
      <c r="V5" s="110" t="s">
        <v>35</v>
      </c>
      <c r="W5" s="111" t="s">
        <v>36</v>
      </c>
      <c r="X5" s="112"/>
    </row>
    <row r="6" spans="1:24" s="100" customFormat="1" thickBot="1" x14ac:dyDescent="0.25">
      <c r="A6" s="113" t="s">
        <v>37</v>
      </c>
      <c r="B6" s="114" t="s">
        <v>38</v>
      </c>
      <c r="C6" s="115">
        <v>1</v>
      </c>
      <c r="D6" s="116"/>
      <c r="E6" s="115">
        <v>1</v>
      </c>
      <c r="F6" s="117"/>
      <c r="G6" s="115">
        <v>1</v>
      </c>
      <c r="H6" s="116"/>
      <c r="I6" s="115">
        <v>1</v>
      </c>
      <c r="J6" s="118"/>
      <c r="K6" s="119">
        <f>ROUND((C6*D6)+(E6*F6)+(G6*H6)+(I6*J6),2)</f>
        <v>0</v>
      </c>
      <c r="L6" s="120">
        <v>1</v>
      </c>
      <c r="M6" s="121"/>
      <c r="N6" s="121"/>
      <c r="O6" s="122">
        <f>ROUND((L6*M6)+N6,2)</f>
        <v>0</v>
      </c>
      <c r="P6" s="120">
        <v>1</v>
      </c>
      <c r="Q6" s="123"/>
      <c r="R6" s="123"/>
      <c r="S6" s="122">
        <f>ROUND((P6*Q6)+R6,2)</f>
        <v>0</v>
      </c>
      <c r="T6" s="120">
        <v>1</v>
      </c>
      <c r="U6" s="124"/>
      <c r="V6" s="124"/>
      <c r="W6" s="125">
        <f>(T6*U6)+V6</f>
        <v>0</v>
      </c>
      <c r="X6" s="126">
        <f t="shared" ref="X6:X24" si="0">K6+O6+S6+W6</f>
        <v>0</v>
      </c>
    </row>
    <row r="7" spans="1:24" s="100" customFormat="1" thickBot="1" x14ac:dyDescent="0.25">
      <c r="A7" s="113" t="s">
        <v>39</v>
      </c>
      <c r="B7" s="114" t="s">
        <v>40</v>
      </c>
      <c r="C7" s="115">
        <v>1</v>
      </c>
      <c r="D7" s="116"/>
      <c r="E7" s="115">
        <v>1</v>
      </c>
      <c r="F7" s="117"/>
      <c r="G7" s="115">
        <v>1</v>
      </c>
      <c r="H7" s="116"/>
      <c r="I7" s="115">
        <v>1</v>
      </c>
      <c r="J7" s="118"/>
      <c r="K7" s="119">
        <f t="shared" ref="K7:K24" si="1">ROUND((C7*D7)+(E7*F7)+(G7*H7)+(I7*J7),2)</f>
        <v>0</v>
      </c>
      <c r="L7" s="120">
        <v>1</v>
      </c>
      <c r="M7" s="121"/>
      <c r="N7" s="121"/>
      <c r="O7" s="122">
        <f t="shared" ref="O7:O24" si="2">ROUND((L7*M7)+N7,2)</f>
        <v>0</v>
      </c>
      <c r="P7" s="120">
        <v>1</v>
      </c>
      <c r="Q7" s="123"/>
      <c r="R7" s="123"/>
      <c r="S7" s="122">
        <f t="shared" ref="S7:S24" si="3">ROUND((P7*Q7)+R7,2)</f>
        <v>0</v>
      </c>
      <c r="T7" s="120">
        <v>1</v>
      </c>
      <c r="U7" s="124"/>
      <c r="V7" s="124"/>
      <c r="W7" s="125">
        <f t="shared" ref="W7:W24" si="4">(T7*U7)+V7</f>
        <v>0</v>
      </c>
      <c r="X7" s="126">
        <f t="shared" si="0"/>
        <v>0</v>
      </c>
    </row>
    <row r="8" spans="1:24" s="100" customFormat="1" thickBot="1" x14ac:dyDescent="0.25">
      <c r="A8" s="113" t="s">
        <v>41</v>
      </c>
      <c r="B8" s="114" t="s">
        <v>42</v>
      </c>
      <c r="C8" s="115">
        <v>1</v>
      </c>
      <c r="D8" s="116"/>
      <c r="E8" s="115">
        <v>1</v>
      </c>
      <c r="F8" s="117"/>
      <c r="G8" s="115">
        <v>1</v>
      </c>
      <c r="H8" s="116"/>
      <c r="I8" s="115">
        <v>1</v>
      </c>
      <c r="J8" s="118"/>
      <c r="K8" s="119">
        <f t="shared" si="1"/>
        <v>0</v>
      </c>
      <c r="L8" s="120">
        <v>1</v>
      </c>
      <c r="M8" s="121"/>
      <c r="N8" s="121"/>
      <c r="O8" s="122">
        <f t="shared" si="2"/>
        <v>0</v>
      </c>
      <c r="P8" s="120">
        <v>1</v>
      </c>
      <c r="Q8" s="123"/>
      <c r="R8" s="123"/>
      <c r="S8" s="122">
        <f t="shared" si="3"/>
        <v>0</v>
      </c>
      <c r="T8" s="120">
        <v>1</v>
      </c>
      <c r="U8" s="124"/>
      <c r="V8" s="124"/>
      <c r="W8" s="125">
        <f t="shared" si="4"/>
        <v>0</v>
      </c>
      <c r="X8" s="126">
        <f t="shared" si="0"/>
        <v>0</v>
      </c>
    </row>
    <row r="9" spans="1:24" s="100" customFormat="1" thickBot="1" x14ac:dyDescent="0.25">
      <c r="A9" s="113" t="s">
        <v>43</v>
      </c>
      <c r="B9" s="114" t="s">
        <v>44</v>
      </c>
      <c r="C9" s="115">
        <v>1</v>
      </c>
      <c r="D9" s="116"/>
      <c r="E9" s="115">
        <v>1</v>
      </c>
      <c r="F9" s="117"/>
      <c r="G9" s="115">
        <v>1</v>
      </c>
      <c r="H9" s="116"/>
      <c r="I9" s="115">
        <v>1</v>
      </c>
      <c r="J9" s="118"/>
      <c r="K9" s="119">
        <f t="shared" si="1"/>
        <v>0</v>
      </c>
      <c r="L9" s="120">
        <v>1</v>
      </c>
      <c r="M9" s="121"/>
      <c r="N9" s="121"/>
      <c r="O9" s="122">
        <f t="shared" si="2"/>
        <v>0</v>
      </c>
      <c r="P9" s="120">
        <v>1</v>
      </c>
      <c r="Q9" s="123"/>
      <c r="R9" s="123"/>
      <c r="S9" s="122">
        <f t="shared" si="3"/>
        <v>0</v>
      </c>
      <c r="T9" s="120">
        <v>1</v>
      </c>
      <c r="U9" s="124"/>
      <c r="V9" s="124"/>
      <c r="W9" s="125">
        <f t="shared" si="4"/>
        <v>0</v>
      </c>
      <c r="X9" s="126">
        <f t="shared" si="0"/>
        <v>0</v>
      </c>
    </row>
    <row r="10" spans="1:24" s="100" customFormat="1" thickBot="1" x14ac:dyDescent="0.25">
      <c r="A10" s="113" t="s">
        <v>45</v>
      </c>
      <c r="B10" s="114" t="s">
        <v>46</v>
      </c>
      <c r="C10" s="115">
        <v>1</v>
      </c>
      <c r="D10" s="116"/>
      <c r="E10" s="115">
        <v>1</v>
      </c>
      <c r="F10" s="117"/>
      <c r="G10" s="115">
        <v>1</v>
      </c>
      <c r="H10" s="116"/>
      <c r="I10" s="115">
        <v>1</v>
      </c>
      <c r="J10" s="118"/>
      <c r="K10" s="119">
        <f t="shared" si="1"/>
        <v>0</v>
      </c>
      <c r="L10" s="120">
        <v>1</v>
      </c>
      <c r="M10" s="121"/>
      <c r="N10" s="121"/>
      <c r="O10" s="122">
        <f t="shared" si="2"/>
        <v>0</v>
      </c>
      <c r="P10" s="120">
        <v>1</v>
      </c>
      <c r="Q10" s="123"/>
      <c r="R10" s="123"/>
      <c r="S10" s="122">
        <f t="shared" si="3"/>
        <v>0</v>
      </c>
      <c r="T10" s="120">
        <v>1</v>
      </c>
      <c r="U10" s="124"/>
      <c r="V10" s="124"/>
      <c r="W10" s="125">
        <f t="shared" si="4"/>
        <v>0</v>
      </c>
      <c r="X10" s="126">
        <f t="shared" si="0"/>
        <v>0</v>
      </c>
    </row>
    <row r="11" spans="1:24" s="100" customFormat="1" thickBot="1" x14ac:dyDescent="0.25">
      <c r="A11" s="113" t="s">
        <v>47</v>
      </c>
      <c r="B11" s="114" t="s">
        <v>48</v>
      </c>
      <c r="C11" s="115">
        <v>1</v>
      </c>
      <c r="D11" s="116"/>
      <c r="E11" s="115">
        <v>1</v>
      </c>
      <c r="F11" s="117"/>
      <c r="G11" s="115">
        <v>1</v>
      </c>
      <c r="H11" s="116"/>
      <c r="I11" s="115">
        <v>1</v>
      </c>
      <c r="J11" s="118"/>
      <c r="K11" s="119">
        <f t="shared" si="1"/>
        <v>0</v>
      </c>
      <c r="L11" s="120">
        <v>1</v>
      </c>
      <c r="M11" s="121"/>
      <c r="N11" s="121"/>
      <c r="O11" s="122">
        <f t="shared" si="2"/>
        <v>0</v>
      </c>
      <c r="P11" s="120">
        <v>1</v>
      </c>
      <c r="Q11" s="123"/>
      <c r="R11" s="123"/>
      <c r="S11" s="122">
        <f t="shared" si="3"/>
        <v>0</v>
      </c>
      <c r="T11" s="120">
        <v>1</v>
      </c>
      <c r="U11" s="124"/>
      <c r="V11" s="124"/>
      <c r="W11" s="125">
        <f t="shared" si="4"/>
        <v>0</v>
      </c>
      <c r="X11" s="126">
        <f t="shared" si="0"/>
        <v>0</v>
      </c>
    </row>
    <row r="12" spans="1:24" s="100" customFormat="1" thickBot="1" x14ac:dyDescent="0.25">
      <c r="A12" s="113" t="s">
        <v>49</v>
      </c>
      <c r="B12" s="114" t="s">
        <v>50</v>
      </c>
      <c r="C12" s="115">
        <v>7</v>
      </c>
      <c r="D12" s="116"/>
      <c r="E12" s="115">
        <v>1</v>
      </c>
      <c r="F12" s="117"/>
      <c r="G12" s="115">
        <v>6</v>
      </c>
      <c r="H12" s="116"/>
      <c r="I12" s="115">
        <v>1</v>
      </c>
      <c r="J12" s="118"/>
      <c r="K12" s="119">
        <f t="shared" si="1"/>
        <v>0</v>
      </c>
      <c r="L12" s="120">
        <v>1</v>
      </c>
      <c r="M12" s="121"/>
      <c r="N12" s="121"/>
      <c r="O12" s="122">
        <f t="shared" si="2"/>
        <v>0</v>
      </c>
      <c r="P12" s="120">
        <v>1</v>
      </c>
      <c r="Q12" s="123"/>
      <c r="R12" s="123"/>
      <c r="S12" s="122">
        <f t="shared" si="3"/>
        <v>0</v>
      </c>
      <c r="T12" s="120">
        <v>1</v>
      </c>
      <c r="U12" s="124"/>
      <c r="V12" s="124"/>
      <c r="W12" s="125">
        <f t="shared" si="4"/>
        <v>0</v>
      </c>
      <c r="X12" s="126">
        <f t="shared" si="0"/>
        <v>0</v>
      </c>
    </row>
    <row r="13" spans="1:24" s="100" customFormat="1" thickBot="1" x14ac:dyDescent="0.25">
      <c r="A13" s="113" t="s">
        <v>51</v>
      </c>
      <c r="B13" s="114" t="s">
        <v>105</v>
      </c>
      <c r="C13" s="115">
        <v>7</v>
      </c>
      <c r="D13" s="116"/>
      <c r="E13" s="115">
        <v>1</v>
      </c>
      <c r="F13" s="117"/>
      <c r="G13" s="115">
        <v>6</v>
      </c>
      <c r="H13" s="116"/>
      <c r="I13" s="115">
        <v>1</v>
      </c>
      <c r="J13" s="118"/>
      <c r="K13" s="119">
        <f t="shared" si="1"/>
        <v>0</v>
      </c>
      <c r="L13" s="120">
        <v>1</v>
      </c>
      <c r="M13" s="121"/>
      <c r="N13" s="121"/>
      <c r="O13" s="122">
        <f t="shared" si="2"/>
        <v>0</v>
      </c>
      <c r="P13" s="120">
        <v>1</v>
      </c>
      <c r="Q13" s="123"/>
      <c r="R13" s="123"/>
      <c r="S13" s="122">
        <f t="shared" si="3"/>
        <v>0</v>
      </c>
      <c r="T13" s="120">
        <v>1</v>
      </c>
      <c r="U13" s="124"/>
      <c r="V13" s="124"/>
      <c r="W13" s="125">
        <f t="shared" si="4"/>
        <v>0</v>
      </c>
      <c r="X13" s="126">
        <f t="shared" si="0"/>
        <v>0</v>
      </c>
    </row>
    <row r="14" spans="1:24" s="100" customFormat="1" thickBot="1" x14ac:dyDescent="0.25">
      <c r="A14" s="113" t="s">
        <v>53</v>
      </c>
      <c r="B14" s="114" t="s">
        <v>54</v>
      </c>
      <c r="C14" s="115">
        <v>1</v>
      </c>
      <c r="D14" s="116"/>
      <c r="E14" s="115">
        <v>1</v>
      </c>
      <c r="F14" s="117"/>
      <c r="G14" s="115">
        <v>1</v>
      </c>
      <c r="H14" s="116"/>
      <c r="I14" s="115">
        <v>1</v>
      </c>
      <c r="J14" s="118"/>
      <c r="K14" s="119">
        <f t="shared" si="1"/>
        <v>0</v>
      </c>
      <c r="L14" s="120">
        <v>1</v>
      </c>
      <c r="M14" s="121"/>
      <c r="N14" s="121"/>
      <c r="O14" s="122">
        <f t="shared" si="2"/>
        <v>0</v>
      </c>
      <c r="P14" s="120">
        <v>1</v>
      </c>
      <c r="Q14" s="123"/>
      <c r="R14" s="123"/>
      <c r="S14" s="122">
        <f t="shared" si="3"/>
        <v>0</v>
      </c>
      <c r="T14" s="120">
        <v>1</v>
      </c>
      <c r="U14" s="124"/>
      <c r="V14" s="124"/>
      <c r="W14" s="125">
        <f t="shared" si="4"/>
        <v>0</v>
      </c>
      <c r="X14" s="126">
        <f t="shared" si="0"/>
        <v>0</v>
      </c>
    </row>
    <row r="15" spans="1:24" s="100" customFormat="1" thickBot="1" x14ac:dyDescent="0.25">
      <c r="A15" s="113" t="s">
        <v>55</v>
      </c>
      <c r="B15" s="114" t="s">
        <v>56</v>
      </c>
      <c r="C15" s="115">
        <v>5</v>
      </c>
      <c r="D15" s="116"/>
      <c r="E15" s="115">
        <v>2</v>
      </c>
      <c r="F15" s="117"/>
      <c r="G15" s="115">
        <v>2</v>
      </c>
      <c r="H15" s="116"/>
      <c r="I15" s="115">
        <v>2</v>
      </c>
      <c r="J15" s="118"/>
      <c r="K15" s="119">
        <f t="shared" si="1"/>
        <v>0</v>
      </c>
      <c r="L15" s="120">
        <v>1</v>
      </c>
      <c r="M15" s="121"/>
      <c r="N15" s="121"/>
      <c r="O15" s="122">
        <f t="shared" si="2"/>
        <v>0</v>
      </c>
      <c r="P15" s="120">
        <v>1</v>
      </c>
      <c r="Q15" s="123"/>
      <c r="R15" s="123"/>
      <c r="S15" s="122">
        <f t="shared" si="3"/>
        <v>0</v>
      </c>
      <c r="T15" s="120">
        <v>1</v>
      </c>
      <c r="U15" s="124"/>
      <c r="V15" s="124"/>
      <c r="W15" s="125">
        <f t="shared" si="4"/>
        <v>0</v>
      </c>
      <c r="X15" s="126">
        <f t="shared" si="0"/>
        <v>0</v>
      </c>
    </row>
    <row r="16" spans="1:24" s="100" customFormat="1" thickBot="1" x14ac:dyDescent="0.25">
      <c r="A16" s="113" t="s">
        <v>57</v>
      </c>
      <c r="B16" s="114" t="s">
        <v>58</v>
      </c>
      <c r="C16" s="115">
        <v>1</v>
      </c>
      <c r="D16" s="116"/>
      <c r="E16" s="115">
        <v>1</v>
      </c>
      <c r="F16" s="117"/>
      <c r="G16" s="115">
        <v>2</v>
      </c>
      <c r="H16" s="116"/>
      <c r="I16" s="115">
        <v>1</v>
      </c>
      <c r="J16" s="118"/>
      <c r="K16" s="119">
        <f t="shared" si="1"/>
        <v>0</v>
      </c>
      <c r="L16" s="120">
        <v>1</v>
      </c>
      <c r="M16" s="121"/>
      <c r="N16" s="121"/>
      <c r="O16" s="122">
        <f t="shared" si="2"/>
        <v>0</v>
      </c>
      <c r="P16" s="120">
        <v>1</v>
      </c>
      <c r="Q16" s="123"/>
      <c r="R16" s="123"/>
      <c r="S16" s="122">
        <f t="shared" si="3"/>
        <v>0</v>
      </c>
      <c r="T16" s="120">
        <v>1</v>
      </c>
      <c r="U16" s="124"/>
      <c r="V16" s="124"/>
      <c r="W16" s="125">
        <f t="shared" si="4"/>
        <v>0</v>
      </c>
      <c r="X16" s="126">
        <f t="shared" si="0"/>
        <v>0</v>
      </c>
    </row>
    <row r="17" spans="1:24" s="100" customFormat="1" thickBot="1" x14ac:dyDescent="0.25">
      <c r="A17" s="113" t="s">
        <v>59</v>
      </c>
      <c r="B17" s="114" t="s">
        <v>60</v>
      </c>
      <c r="C17" s="115">
        <v>11</v>
      </c>
      <c r="D17" s="116"/>
      <c r="E17" s="115">
        <v>2</v>
      </c>
      <c r="F17" s="117"/>
      <c r="G17" s="115">
        <v>3</v>
      </c>
      <c r="H17" s="116"/>
      <c r="I17" s="115">
        <v>2</v>
      </c>
      <c r="J17" s="118"/>
      <c r="K17" s="119">
        <f t="shared" si="1"/>
        <v>0</v>
      </c>
      <c r="L17" s="120">
        <v>1</v>
      </c>
      <c r="M17" s="121"/>
      <c r="N17" s="121"/>
      <c r="O17" s="122">
        <f t="shared" si="2"/>
        <v>0</v>
      </c>
      <c r="P17" s="120">
        <v>1</v>
      </c>
      <c r="Q17" s="123"/>
      <c r="R17" s="123"/>
      <c r="S17" s="122">
        <f t="shared" si="3"/>
        <v>0</v>
      </c>
      <c r="T17" s="120">
        <v>1</v>
      </c>
      <c r="U17" s="124"/>
      <c r="V17" s="124"/>
      <c r="W17" s="125">
        <f t="shared" si="4"/>
        <v>0</v>
      </c>
      <c r="X17" s="126">
        <f t="shared" si="0"/>
        <v>0</v>
      </c>
    </row>
    <row r="18" spans="1:24" s="100" customFormat="1" thickBot="1" x14ac:dyDescent="0.25">
      <c r="A18" s="113" t="s">
        <v>61</v>
      </c>
      <c r="B18" s="114" t="s">
        <v>62</v>
      </c>
      <c r="C18" s="115">
        <v>5</v>
      </c>
      <c r="D18" s="116"/>
      <c r="E18" s="115">
        <v>2</v>
      </c>
      <c r="F18" s="117"/>
      <c r="G18" s="115">
        <v>3</v>
      </c>
      <c r="H18" s="116"/>
      <c r="I18" s="115">
        <v>1</v>
      </c>
      <c r="J18" s="118"/>
      <c r="K18" s="119">
        <f t="shared" si="1"/>
        <v>0</v>
      </c>
      <c r="L18" s="120">
        <v>1</v>
      </c>
      <c r="M18" s="121"/>
      <c r="N18" s="121"/>
      <c r="O18" s="122">
        <f t="shared" si="2"/>
        <v>0</v>
      </c>
      <c r="P18" s="120">
        <v>1</v>
      </c>
      <c r="Q18" s="123"/>
      <c r="R18" s="123"/>
      <c r="S18" s="122">
        <f t="shared" si="3"/>
        <v>0</v>
      </c>
      <c r="T18" s="120">
        <v>1</v>
      </c>
      <c r="U18" s="124"/>
      <c r="V18" s="124"/>
      <c r="W18" s="125">
        <f t="shared" si="4"/>
        <v>0</v>
      </c>
      <c r="X18" s="126">
        <f t="shared" si="0"/>
        <v>0</v>
      </c>
    </row>
    <row r="19" spans="1:24" s="100" customFormat="1" thickBot="1" x14ac:dyDescent="0.25">
      <c r="A19" s="113" t="s">
        <v>63</v>
      </c>
      <c r="B19" s="114" t="s">
        <v>64</v>
      </c>
      <c r="C19" s="115">
        <v>1</v>
      </c>
      <c r="D19" s="116"/>
      <c r="E19" s="115">
        <v>1</v>
      </c>
      <c r="F19" s="117"/>
      <c r="G19" s="115">
        <v>1</v>
      </c>
      <c r="H19" s="116"/>
      <c r="I19" s="115">
        <v>1</v>
      </c>
      <c r="J19" s="118"/>
      <c r="K19" s="119">
        <f t="shared" si="1"/>
        <v>0</v>
      </c>
      <c r="L19" s="120">
        <v>1</v>
      </c>
      <c r="M19" s="121"/>
      <c r="N19" s="121"/>
      <c r="O19" s="122">
        <f t="shared" si="2"/>
        <v>0</v>
      </c>
      <c r="P19" s="120">
        <v>1</v>
      </c>
      <c r="Q19" s="123"/>
      <c r="R19" s="123"/>
      <c r="S19" s="122">
        <f t="shared" si="3"/>
        <v>0</v>
      </c>
      <c r="T19" s="120">
        <v>1</v>
      </c>
      <c r="U19" s="124"/>
      <c r="V19" s="124"/>
      <c r="W19" s="125">
        <f t="shared" si="4"/>
        <v>0</v>
      </c>
      <c r="X19" s="126">
        <f t="shared" si="0"/>
        <v>0</v>
      </c>
    </row>
    <row r="20" spans="1:24" s="100" customFormat="1" thickBot="1" x14ac:dyDescent="0.25">
      <c r="A20" s="113" t="s">
        <v>65</v>
      </c>
      <c r="B20" s="114" t="s">
        <v>66</v>
      </c>
      <c r="C20" s="115">
        <v>1</v>
      </c>
      <c r="D20" s="116"/>
      <c r="E20" s="115">
        <v>1</v>
      </c>
      <c r="F20" s="117"/>
      <c r="G20" s="115">
        <v>2</v>
      </c>
      <c r="H20" s="116"/>
      <c r="I20" s="115">
        <v>1</v>
      </c>
      <c r="J20" s="118"/>
      <c r="K20" s="119">
        <f t="shared" si="1"/>
        <v>0</v>
      </c>
      <c r="L20" s="120">
        <v>1</v>
      </c>
      <c r="M20" s="121"/>
      <c r="N20" s="121"/>
      <c r="O20" s="122">
        <f t="shared" si="2"/>
        <v>0</v>
      </c>
      <c r="P20" s="120">
        <v>1</v>
      </c>
      <c r="Q20" s="123"/>
      <c r="R20" s="123"/>
      <c r="S20" s="122">
        <f t="shared" si="3"/>
        <v>0</v>
      </c>
      <c r="T20" s="120">
        <v>1</v>
      </c>
      <c r="U20" s="124"/>
      <c r="V20" s="124"/>
      <c r="W20" s="125">
        <f t="shared" si="4"/>
        <v>0</v>
      </c>
      <c r="X20" s="126">
        <f t="shared" si="0"/>
        <v>0</v>
      </c>
    </row>
    <row r="21" spans="1:24" s="100" customFormat="1" thickBot="1" x14ac:dyDescent="0.25">
      <c r="A21" s="113" t="s">
        <v>67</v>
      </c>
      <c r="B21" s="114" t="s">
        <v>68</v>
      </c>
      <c r="C21" s="115">
        <v>1</v>
      </c>
      <c r="D21" s="116"/>
      <c r="E21" s="115">
        <v>1</v>
      </c>
      <c r="F21" s="117"/>
      <c r="G21" s="115">
        <v>1</v>
      </c>
      <c r="H21" s="116"/>
      <c r="I21" s="115">
        <v>1</v>
      </c>
      <c r="J21" s="118"/>
      <c r="K21" s="119">
        <f t="shared" si="1"/>
        <v>0</v>
      </c>
      <c r="L21" s="120">
        <v>1</v>
      </c>
      <c r="M21" s="121"/>
      <c r="N21" s="121"/>
      <c r="O21" s="122">
        <f t="shared" si="2"/>
        <v>0</v>
      </c>
      <c r="P21" s="120">
        <v>1</v>
      </c>
      <c r="Q21" s="123"/>
      <c r="R21" s="123"/>
      <c r="S21" s="122">
        <f t="shared" si="3"/>
        <v>0</v>
      </c>
      <c r="T21" s="120">
        <v>1</v>
      </c>
      <c r="U21" s="124"/>
      <c r="V21" s="124"/>
      <c r="W21" s="125">
        <f t="shared" si="4"/>
        <v>0</v>
      </c>
      <c r="X21" s="126">
        <f t="shared" si="0"/>
        <v>0</v>
      </c>
    </row>
    <row r="22" spans="1:24" s="100" customFormat="1" thickBot="1" x14ac:dyDescent="0.25">
      <c r="A22" s="113" t="s">
        <v>69</v>
      </c>
      <c r="B22" s="114" t="s">
        <v>70</v>
      </c>
      <c r="C22" s="115">
        <v>1</v>
      </c>
      <c r="D22" s="116"/>
      <c r="E22" s="115">
        <v>1</v>
      </c>
      <c r="F22" s="117"/>
      <c r="G22" s="115">
        <v>1</v>
      </c>
      <c r="H22" s="116"/>
      <c r="I22" s="115">
        <v>1</v>
      </c>
      <c r="J22" s="118"/>
      <c r="K22" s="119">
        <f t="shared" si="1"/>
        <v>0</v>
      </c>
      <c r="L22" s="120">
        <v>1</v>
      </c>
      <c r="M22" s="121"/>
      <c r="N22" s="121"/>
      <c r="O22" s="122">
        <f t="shared" si="2"/>
        <v>0</v>
      </c>
      <c r="P22" s="120">
        <v>1</v>
      </c>
      <c r="Q22" s="123"/>
      <c r="R22" s="123"/>
      <c r="S22" s="122">
        <f t="shared" si="3"/>
        <v>0</v>
      </c>
      <c r="T22" s="120">
        <v>1</v>
      </c>
      <c r="U22" s="124"/>
      <c r="V22" s="124"/>
      <c r="W22" s="125">
        <f t="shared" si="4"/>
        <v>0</v>
      </c>
      <c r="X22" s="126">
        <f t="shared" si="0"/>
        <v>0</v>
      </c>
    </row>
    <row r="23" spans="1:24" s="100" customFormat="1" thickBot="1" x14ac:dyDescent="0.25">
      <c r="A23" s="113" t="s">
        <v>71</v>
      </c>
      <c r="B23" s="114" t="s">
        <v>72</v>
      </c>
      <c r="C23" s="115">
        <v>1</v>
      </c>
      <c r="D23" s="116"/>
      <c r="E23" s="115">
        <v>1</v>
      </c>
      <c r="F23" s="117"/>
      <c r="G23" s="115">
        <v>1</v>
      </c>
      <c r="H23" s="116"/>
      <c r="I23" s="115">
        <v>1</v>
      </c>
      <c r="J23" s="118"/>
      <c r="K23" s="119">
        <f t="shared" si="1"/>
        <v>0</v>
      </c>
      <c r="L23" s="120">
        <v>1</v>
      </c>
      <c r="M23" s="121"/>
      <c r="N23" s="121"/>
      <c r="O23" s="122">
        <f t="shared" si="2"/>
        <v>0</v>
      </c>
      <c r="P23" s="120">
        <v>1</v>
      </c>
      <c r="Q23" s="123"/>
      <c r="R23" s="123"/>
      <c r="S23" s="122">
        <f t="shared" si="3"/>
        <v>0</v>
      </c>
      <c r="T23" s="120">
        <v>1</v>
      </c>
      <c r="U23" s="124"/>
      <c r="V23" s="124"/>
      <c r="W23" s="125">
        <f t="shared" si="4"/>
        <v>0</v>
      </c>
      <c r="X23" s="126">
        <f t="shared" si="0"/>
        <v>0</v>
      </c>
    </row>
    <row r="24" spans="1:24" s="100" customFormat="1" thickBot="1" x14ac:dyDescent="0.25">
      <c r="A24" s="113" t="s">
        <v>73</v>
      </c>
      <c r="B24" s="114" t="s">
        <v>74</v>
      </c>
      <c r="C24" s="115">
        <v>1</v>
      </c>
      <c r="D24" s="116"/>
      <c r="E24" s="115">
        <v>1</v>
      </c>
      <c r="F24" s="117"/>
      <c r="G24" s="115">
        <v>1</v>
      </c>
      <c r="H24" s="116"/>
      <c r="I24" s="115">
        <v>1</v>
      </c>
      <c r="J24" s="118"/>
      <c r="K24" s="119">
        <f t="shared" si="1"/>
        <v>0</v>
      </c>
      <c r="L24" s="120">
        <v>1</v>
      </c>
      <c r="M24" s="121"/>
      <c r="N24" s="121"/>
      <c r="O24" s="122">
        <f t="shared" si="2"/>
        <v>0</v>
      </c>
      <c r="P24" s="120">
        <v>1</v>
      </c>
      <c r="Q24" s="123"/>
      <c r="R24" s="123"/>
      <c r="S24" s="122">
        <f t="shared" si="3"/>
        <v>0</v>
      </c>
      <c r="T24" s="120">
        <v>1</v>
      </c>
      <c r="U24" s="124"/>
      <c r="V24" s="124"/>
      <c r="W24" s="125">
        <f t="shared" si="4"/>
        <v>0</v>
      </c>
      <c r="X24" s="126">
        <f t="shared" si="0"/>
        <v>0</v>
      </c>
    </row>
    <row r="25" spans="1:24" s="100" customFormat="1" ht="20.25" customHeight="1" thickBot="1" x14ac:dyDescent="0.25">
      <c r="A25" s="127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9">
        <f>SUM(X6:X24)</f>
        <v>0</v>
      </c>
    </row>
    <row r="26" spans="1:24" s="100" customFormat="1" ht="17.25" customHeight="1" thickBot="1" x14ac:dyDescent="0.25">
      <c r="A26" s="268" t="s">
        <v>75</v>
      </c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70"/>
    </row>
    <row r="27" spans="1:24" s="100" customFormat="1" thickBot="1" x14ac:dyDescent="0.25">
      <c r="A27" s="271" t="s">
        <v>76</v>
      </c>
      <c r="B27" s="272"/>
      <c r="C27" s="272"/>
      <c r="D27" s="273"/>
      <c r="E27" s="130"/>
      <c r="F27" s="131"/>
      <c r="G27" s="131"/>
      <c r="H27" s="131"/>
      <c r="I27" s="131"/>
      <c r="J27" s="131"/>
      <c r="K27" s="130"/>
      <c r="L27" s="132"/>
      <c r="M27" s="131"/>
      <c r="N27" s="131"/>
      <c r="O27" s="130"/>
      <c r="P27" s="132"/>
      <c r="Q27" s="131"/>
      <c r="R27" s="131"/>
      <c r="S27" s="130"/>
      <c r="T27" s="132"/>
      <c r="U27" s="131"/>
      <c r="V27" s="131"/>
      <c r="W27" s="108"/>
      <c r="X27" s="274"/>
    </row>
    <row r="28" spans="1:24" s="100" customFormat="1" ht="13.5" customHeight="1" thickBot="1" x14ac:dyDescent="0.25">
      <c r="A28" s="133"/>
      <c r="B28" s="134"/>
      <c r="C28" s="135" t="s">
        <v>77</v>
      </c>
      <c r="D28" s="135" t="s">
        <v>78</v>
      </c>
      <c r="E28" s="130"/>
      <c r="F28" s="136"/>
      <c r="G28" s="137" t="s">
        <v>88</v>
      </c>
      <c r="H28" s="131"/>
      <c r="I28" s="131"/>
      <c r="J28" s="131"/>
      <c r="K28" s="130"/>
      <c r="L28" s="132"/>
      <c r="M28" s="131"/>
      <c r="N28" s="131"/>
      <c r="O28" s="130"/>
      <c r="P28" s="132"/>
      <c r="Q28" s="131"/>
      <c r="R28" s="131"/>
      <c r="S28" s="130"/>
      <c r="T28" s="132"/>
      <c r="U28" s="131"/>
      <c r="V28" s="131"/>
      <c r="W28" s="108"/>
      <c r="X28" s="275"/>
    </row>
    <row r="29" spans="1:24" s="100" customFormat="1" ht="13.5" customHeight="1" thickBot="1" x14ac:dyDescent="0.25">
      <c r="A29" s="261" t="s">
        <v>38</v>
      </c>
      <c r="B29" s="262"/>
      <c r="C29" s="115">
        <v>1</v>
      </c>
      <c r="D29" s="138"/>
      <c r="E29" s="130"/>
      <c r="F29" s="139"/>
      <c r="G29" s="137" t="s">
        <v>90</v>
      </c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08"/>
      <c r="X29" s="140">
        <f>C29*D29</f>
        <v>0</v>
      </c>
    </row>
    <row r="30" spans="1:24" s="100" customFormat="1" ht="13.5" customHeight="1" thickBot="1" x14ac:dyDescent="0.25">
      <c r="A30" s="261" t="s">
        <v>40</v>
      </c>
      <c r="B30" s="262"/>
      <c r="C30" s="115">
        <v>1</v>
      </c>
      <c r="D30" s="138"/>
      <c r="E30" s="130"/>
      <c r="F30" s="139"/>
      <c r="G30" s="137" t="s">
        <v>94</v>
      </c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08"/>
      <c r="X30" s="140">
        <f t="shared" ref="X30:X47" si="5">C30*D30</f>
        <v>0</v>
      </c>
    </row>
    <row r="31" spans="1:24" s="100" customFormat="1" ht="13.5" customHeight="1" thickBot="1" x14ac:dyDescent="0.25">
      <c r="A31" s="261" t="s">
        <v>42</v>
      </c>
      <c r="B31" s="262"/>
      <c r="C31" s="115">
        <v>1</v>
      </c>
      <c r="D31" s="138"/>
      <c r="E31" s="130"/>
      <c r="F31" s="139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08"/>
      <c r="X31" s="140">
        <f t="shared" si="5"/>
        <v>0</v>
      </c>
    </row>
    <row r="32" spans="1:24" s="100" customFormat="1" ht="13.5" customHeight="1" thickBot="1" x14ac:dyDescent="0.25">
      <c r="A32" s="261" t="s">
        <v>44</v>
      </c>
      <c r="B32" s="262"/>
      <c r="C32" s="115">
        <v>1</v>
      </c>
      <c r="D32" s="138"/>
      <c r="E32" s="130"/>
      <c r="F32" s="139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130"/>
      <c r="S32" s="130"/>
      <c r="T32" s="130"/>
      <c r="U32" s="130"/>
      <c r="V32" s="130"/>
      <c r="W32" s="108"/>
      <c r="X32" s="140">
        <f t="shared" si="5"/>
        <v>0</v>
      </c>
    </row>
    <row r="33" spans="1:24" s="100" customFormat="1" ht="13.5" customHeight="1" thickBot="1" x14ac:dyDescent="0.25">
      <c r="A33" s="261" t="s">
        <v>46</v>
      </c>
      <c r="B33" s="262"/>
      <c r="C33" s="115">
        <v>1</v>
      </c>
      <c r="D33" s="138"/>
      <c r="E33" s="130"/>
      <c r="F33" s="139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130"/>
      <c r="S33" s="130"/>
      <c r="T33" s="130"/>
      <c r="U33" s="130"/>
      <c r="V33" s="130"/>
      <c r="W33" s="108"/>
      <c r="X33" s="140">
        <f t="shared" si="5"/>
        <v>0</v>
      </c>
    </row>
    <row r="34" spans="1:24" s="100" customFormat="1" ht="13.5" customHeight="1" thickBot="1" x14ac:dyDescent="0.25">
      <c r="A34" s="261" t="s">
        <v>48</v>
      </c>
      <c r="B34" s="262"/>
      <c r="C34" s="115">
        <v>1</v>
      </c>
      <c r="D34" s="138"/>
      <c r="E34" s="130"/>
      <c r="F34" s="139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130"/>
      <c r="S34" s="130"/>
      <c r="T34" s="130"/>
      <c r="U34" s="130"/>
      <c r="V34" s="130"/>
      <c r="W34" s="108"/>
      <c r="X34" s="140">
        <f t="shared" si="5"/>
        <v>0</v>
      </c>
    </row>
    <row r="35" spans="1:24" s="100" customFormat="1" ht="13.5" customHeight="1" thickBot="1" x14ac:dyDescent="0.25">
      <c r="A35" s="261" t="s">
        <v>50</v>
      </c>
      <c r="B35" s="262"/>
      <c r="C35" s="115">
        <v>2</v>
      </c>
      <c r="D35" s="138"/>
      <c r="E35" s="130"/>
      <c r="F35" s="139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130"/>
      <c r="S35" s="130"/>
      <c r="T35" s="130"/>
      <c r="U35" s="130"/>
      <c r="V35" s="130"/>
      <c r="W35" s="108"/>
      <c r="X35" s="140">
        <f t="shared" si="5"/>
        <v>0</v>
      </c>
    </row>
    <row r="36" spans="1:24" s="100" customFormat="1" ht="13.5" customHeight="1" thickBot="1" x14ac:dyDescent="0.25">
      <c r="A36" s="261" t="s">
        <v>52</v>
      </c>
      <c r="B36" s="262"/>
      <c r="C36" s="115">
        <v>2</v>
      </c>
      <c r="D36" s="138"/>
      <c r="E36" s="130"/>
      <c r="F36" s="139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130"/>
      <c r="S36" s="130"/>
      <c r="T36" s="130"/>
      <c r="U36" s="130"/>
      <c r="V36" s="130"/>
      <c r="W36" s="108"/>
      <c r="X36" s="140">
        <f t="shared" si="5"/>
        <v>0</v>
      </c>
    </row>
    <row r="37" spans="1:24" s="100" customFormat="1" ht="13.5" customHeight="1" thickBot="1" x14ac:dyDescent="0.25">
      <c r="A37" s="261" t="s">
        <v>54</v>
      </c>
      <c r="B37" s="262"/>
      <c r="C37" s="115">
        <v>1</v>
      </c>
      <c r="D37" s="138"/>
      <c r="E37" s="130"/>
      <c r="F37" s="139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08"/>
      <c r="X37" s="140">
        <f t="shared" si="5"/>
        <v>0</v>
      </c>
    </row>
    <row r="38" spans="1:24" s="100" customFormat="1" ht="13.5" customHeight="1" thickBot="1" x14ac:dyDescent="0.25">
      <c r="A38" s="261" t="s">
        <v>56</v>
      </c>
      <c r="B38" s="262"/>
      <c r="C38" s="115">
        <v>1</v>
      </c>
      <c r="D38" s="138"/>
      <c r="E38" s="130"/>
      <c r="F38" s="139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08"/>
      <c r="X38" s="140">
        <f t="shared" si="5"/>
        <v>0</v>
      </c>
    </row>
    <row r="39" spans="1:24" s="100" customFormat="1" ht="13.5" customHeight="1" thickBot="1" x14ac:dyDescent="0.25">
      <c r="A39" s="261" t="s">
        <v>58</v>
      </c>
      <c r="B39" s="262"/>
      <c r="C39" s="115">
        <v>1</v>
      </c>
      <c r="D39" s="138"/>
      <c r="E39" s="130"/>
      <c r="F39" s="139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08"/>
      <c r="X39" s="140">
        <f t="shared" si="5"/>
        <v>0</v>
      </c>
    </row>
    <row r="40" spans="1:24" s="100" customFormat="1" ht="13.5" customHeight="1" thickBot="1" x14ac:dyDescent="0.25">
      <c r="A40" s="261" t="s">
        <v>60</v>
      </c>
      <c r="B40" s="262"/>
      <c r="C40" s="115">
        <v>3</v>
      </c>
      <c r="D40" s="138"/>
      <c r="E40" s="130"/>
      <c r="F40" s="139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08"/>
      <c r="X40" s="140">
        <f t="shared" si="5"/>
        <v>0</v>
      </c>
    </row>
    <row r="41" spans="1:24" s="100" customFormat="1" ht="13.5" customHeight="1" thickBot="1" x14ac:dyDescent="0.25">
      <c r="A41" s="261" t="s">
        <v>62</v>
      </c>
      <c r="B41" s="262"/>
      <c r="C41" s="115">
        <v>1</v>
      </c>
      <c r="D41" s="138"/>
      <c r="E41" s="130"/>
      <c r="F41" s="139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08"/>
      <c r="X41" s="140">
        <f t="shared" si="5"/>
        <v>0</v>
      </c>
    </row>
    <row r="42" spans="1:24" s="100" customFormat="1" ht="13.5" customHeight="1" thickBot="1" x14ac:dyDescent="0.25">
      <c r="A42" s="261" t="s">
        <v>64</v>
      </c>
      <c r="B42" s="262"/>
      <c r="C42" s="115">
        <v>1</v>
      </c>
      <c r="D42" s="138"/>
      <c r="E42" s="130"/>
      <c r="F42" s="139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08"/>
      <c r="X42" s="140">
        <f t="shared" si="5"/>
        <v>0</v>
      </c>
    </row>
    <row r="43" spans="1:24" s="100" customFormat="1" ht="13.5" customHeight="1" thickBot="1" x14ac:dyDescent="0.25">
      <c r="A43" s="261" t="s">
        <v>66</v>
      </c>
      <c r="B43" s="262"/>
      <c r="C43" s="115">
        <v>1</v>
      </c>
      <c r="D43" s="138"/>
      <c r="E43" s="130"/>
      <c r="F43" s="139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08"/>
      <c r="X43" s="140">
        <f t="shared" si="5"/>
        <v>0</v>
      </c>
    </row>
    <row r="44" spans="1:24" s="100" customFormat="1" ht="13.5" customHeight="1" thickBot="1" x14ac:dyDescent="0.25">
      <c r="A44" s="261" t="s">
        <v>68</v>
      </c>
      <c r="B44" s="262"/>
      <c r="C44" s="115">
        <v>1</v>
      </c>
      <c r="D44" s="138"/>
      <c r="E44" s="130"/>
      <c r="F44" s="139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08"/>
      <c r="X44" s="140">
        <f t="shared" si="5"/>
        <v>0</v>
      </c>
    </row>
    <row r="45" spans="1:24" s="100" customFormat="1" ht="13.5" customHeight="1" thickBot="1" x14ac:dyDescent="0.25">
      <c r="A45" s="261" t="s">
        <v>70</v>
      </c>
      <c r="B45" s="262"/>
      <c r="C45" s="115">
        <v>1</v>
      </c>
      <c r="D45" s="138"/>
      <c r="E45" s="130"/>
      <c r="F45" s="139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08"/>
      <c r="X45" s="140">
        <f t="shared" si="5"/>
        <v>0</v>
      </c>
    </row>
    <row r="46" spans="1:24" s="100" customFormat="1" ht="13.5" customHeight="1" thickBot="1" x14ac:dyDescent="0.25">
      <c r="A46" s="261" t="s">
        <v>72</v>
      </c>
      <c r="B46" s="262"/>
      <c r="C46" s="115">
        <v>1</v>
      </c>
      <c r="D46" s="138"/>
      <c r="E46" s="130"/>
      <c r="F46" s="139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08"/>
      <c r="X46" s="140">
        <f t="shared" si="5"/>
        <v>0</v>
      </c>
    </row>
    <row r="47" spans="1:24" s="100" customFormat="1" ht="13.5" customHeight="1" thickBot="1" x14ac:dyDescent="0.25">
      <c r="A47" s="261" t="s">
        <v>74</v>
      </c>
      <c r="B47" s="262"/>
      <c r="C47" s="115">
        <v>1</v>
      </c>
      <c r="D47" s="138"/>
      <c r="E47" s="130"/>
      <c r="F47" s="139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08"/>
      <c r="X47" s="140">
        <f t="shared" si="5"/>
        <v>0</v>
      </c>
    </row>
    <row r="48" spans="1:24" s="100" customFormat="1" thickBot="1" x14ac:dyDescent="0.25">
      <c r="A48" s="130"/>
      <c r="B48" s="130"/>
      <c r="C48" s="130"/>
      <c r="D48" s="130"/>
      <c r="E48" s="130"/>
      <c r="F48" s="141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42" t="s">
        <v>79</v>
      </c>
      <c r="W48" s="254">
        <f>SUM(X29:X47)</f>
        <v>0</v>
      </c>
      <c r="X48" s="255"/>
    </row>
    <row r="49" spans="1:24" s="100" customFormat="1" ht="13.5" customHeight="1" thickBot="1" x14ac:dyDescent="0.25">
      <c r="A49" s="260" t="s">
        <v>80</v>
      </c>
      <c r="B49" s="260"/>
      <c r="C49" s="260"/>
      <c r="D49" s="260"/>
      <c r="E49" s="130"/>
      <c r="F49" s="141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</row>
    <row r="50" spans="1:24" s="100" customFormat="1" thickBot="1" x14ac:dyDescent="0.25">
      <c r="A50" s="261" t="s">
        <v>106</v>
      </c>
      <c r="B50" s="262"/>
      <c r="C50" s="115">
        <v>37</v>
      </c>
      <c r="D50" s="143"/>
      <c r="E50" s="130"/>
      <c r="F50" s="139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08"/>
      <c r="X50" s="144">
        <f>D50*C50</f>
        <v>0</v>
      </c>
    </row>
    <row r="51" spans="1:24" s="100" customFormat="1" ht="13.5" customHeight="1" thickBot="1" x14ac:dyDescent="0.25">
      <c r="A51" s="261" t="s">
        <v>82</v>
      </c>
      <c r="B51" s="262"/>
      <c r="C51" s="115">
        <v>6</v>
      </c>
      <c r="D51" s="138"/>
      <c r="E51" s="130"/>
      <c r="F51" s="139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08"/>
      <c r="X51" s="140">
        <f>D51*C51</f>
        <v>0</v>
      </c>
    </row>
    <row r="52" spans="1:24" s="100" customFormat="1" thickBot="1" x14ac:dyDescent="0.25">
      <c r="A52" s="261" t="s">
        <v>83</v>
      </c>
      <c r="B52" s="262"/>
      <c r="C52" s="115">
        <v>4</v>
      </c>
      <c r="D52" s="143"/>
      <c r="E52" s="130"/>
      <c r="F52" s="141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08"/>
      <c r="X52" s="140">
        <f>D52*C52</f>
        <v>0</v>
      </c>
    </row>
    <row r="53" spans="1:24" s="100" customFormat="1" thickBot="1" x14ac:dyDescent="0.25">
      <c r="A53" s="130"/>
      <c r="B53" s="130"/>
      <c r="C53" s="130"/>
      <c r="D53" s="130"/>
      <c r="E53" s="130"/>
      <c r="F53" s="141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42" t="s">
        <v>79</v>
      </c>
      <c r="W53" s="254">
        <f>SUM(X50:X52)</f>
        <v>0</v>
      </c>
      <c r="X53" s="255"/>
    </row>
    <row r="54" spans="1:24" s="100" customFormat="1" thickBot="1" x14ac:dyDescent="0.25">
      <c r="A54" s="260" t="s">
        <v>107</v>
      </c>
      <c r="B54" s="260"/>
      <c r="C54" s="130" t="s">
        <v>84</v>
      </c>
      <c r="D54" s="130"/>
      <c r="E54" s="130"/>
      <c r="F54" s="141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</row>
    <row r="55" spans="1:24" s="100" customFormat="1" thickBot="1" x14ac:dyDescent="0.25">
      <c r="A55" s="250" t="s">
        <v>86</v>
      </c>
      <c r="B55" s="251"/>
      <c r="C55" s="146">
        <v>207</v>
      </c>
      <c r="D55" s="147">
        <v>3.9159999999999999</v>
      </c>
      <c r="E55" s="130"/>
      <c r="O55" s="130"/>
      <c r="P55" s="130"/>
      <c r="Q55" s="130"/>
      <c r="R55" s="130"/>
      <c r="S55" s="130"/>
      <c r="T55" s="130"/>
      <c r="U55" s="130"/>
      <c r="V55" s="130"/>
      <c r="W55" s="108"/>
      <c r="X55" s="144">
        <f>D55*C55</f>
        <v>810.61199999999997</v>
      </c>
    </row>
    <row r="56" spans="1:24" s="100" customFormat="1" thickBot="1" x14ac:dyDescent="0.25">
      <c r="A56" s="250" t="s">
        <v>87</v>
      </c>
      <c r="B56" s="251"/>
      <c r="C56" s="146">
        <v>1043</v>
      </c>
      <c r="D56" s="147">
        <v>4.117</v>
      </c>
      <c r="E56" s="148"/>
      <c r="O56" s="148"/>
      <c r="P56" s="148"/>
      <c r="Q56" s="148"/>
      <c r="R56" s="148"/>
      <c r="S56" s="148"/>
      <c r="T56" s="148"/>
      <c r="U56" s="148"/>
      <c r="V56" s="130"/>
      <c r="W56" s="108"/>
      <c r="X56" s="140">
        <f>D56*C56</f>
        <v>4294.0309999999999</v>
      </c>
    </row>
    <row r="57" spans="1:24" s="100" customFormat="1" thickBot="1" x14ac:dyDescent="0.25">
      <c r="A57" s="250" t="s">
        <v>89</v>
      </c>
      <c r="B57" s="251"/>
      <c r="C57" s="146">
        <v>9</v>
      </c>
      <c r="D57" s="149">
        <v>3.9390000000000001</v>
      </c>
      <c r="E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50"/>
      <c r="W57" s="106"/>
      <c r="X57" s="140">
        <f>D57*C57</f>
        <v>35.451000000000001</v>
      </c>
    </row>
    <row r="58" spans="1:24" s="100" customFormat="1" ht="36.75" customHeight="1" thickBot="1" x14ac:dyDescent="0.25">
      <c r="A58" s="151"/>
      <c r="B58" s="151"/>
      <c r="C58" s="151"/>
      <c r="D58" s="151"/>
      <c r="E58" s="151"/>
      <c r="G58" s="151"/>
      <c r="H58" s="151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252" t="s">
        <v>95</v>
      </c>
      <c r="V58" s="253"/>
      <c r="W58" s="254">
        <f>SUM(X55:X57)</f>
        <v>5140.0940000000001</v>
      </c>
      <c r="X58" s="255"/>
    </row>
    <row r="59" spans="1:24" s="100" customFormat="1" ht="35.25" customHeight="1" thickBot="1" x14ac:dyDescent="0.25">
      <c r="A59" s="303" t="s">
        <v>109</v>
      </c>
      <c r="B59" s="304"/>
      <c r="C59" s="304"/>
      <c r="D59" s="304"/>
      <c r="E59" s="304"/>
      <c r="F59" s="304"/>
      <c r="G59" s="304"/>
      <c r="H59" s="304"/>
      <c r="I59" s="304"/>
      <c r="J59" s="304"/>
      <c r="K59" s="305"/>
      <c r="U59" s="256" t="s">
        <v>96</v>
      </c>
      <c r="V59" s="257"/>
      <c r="W59" s="258">
        <f>SUM(X25,W48,W53)</f>
        <v>0</v>
      </c>
      <c r="X59" s="259"/>
    </row>
    <row r="60" spans="1:24" s="100" customFormat="1" ht="27" customHeight="1" thickBot="1" x14ac:dyDescent="0.25">
      <c r="A60" s="244"/>
      <c r="B60" s="245"/>
      <c r="C60" s="245"/>
      <c r="D60" s="245"/>
      <c r="E60" s="245"/>
      <c r="F60" s="245"/>
      <c r="G60" s="245"/>
      <c r="H60" s="245"/>
      <c r="U60" s="246" t="s">
        <v>108</v>
      </c>
      <c r="V60" s="247"/>
      <c r="W60" s="248"/>
      <c r="X60" s="249"/>
    </row>
    <row r="61" spans="1:24" s="100" customFormat="1" ht="12.75" customHeight="1" x14ac:dyDescent="0.2"/>
    <row r="62" spans="1:24" s="100" customFormat="1" ht="12" x14ac:dyDescent="0.2"/>
    <row r="63" spans="1:24" s="100" customFormat="1" ht="12" x14ac:dyDescent="0.2"/>
    <row r="64" spans="1:24" s="100" customFormat="1" ht="12" x14ac:dyDescent="0.2">
      <c r="T64" s="153"/>
    </row>
    <row r="65" s="100" customFormat="1" ht="12" x14ac:dyDescent="0.2"/>
  </sheetData>
  <mergeCells count="65"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E3:E4"/>
    <mergeCell ref="F3:F4"/>
    <mergeCell ref="G3:G4"/>
    <mergeCell ref="H3:H4"/>
    <mergeCell ref="I3:I4"/>
    <mergeCell ref="T3:T4"/>
    <mergeCell ref="U3:U4"/>
    <mergeCell ref="V3:V4"/>
    <mergeCell ref="L3:L4"/>
    <mergeCell ref="M3:M4"/>
    <mergeCell ref="N3:N4"/>
    <mergeCell ref="P3:P4"/>
    <mergeCell ref="Q3:Q4"/>
    <mergeCell ref="R3:R4"/>
    <mergeCell ref="A37:B37"/>
    <mergeCell ref="A26:X26"/>
    <mergeCell ref="A27:D27"/>
    <mergeCell ref="X27:X28"/>
    <mergeCell ref="A29:B29"/>
    <mergeCell ref="A30:B30"/>
    <mergeCell ref="A31:B31"/>
    <mergeCell ref="A32:B32"/>
    <mergeCell ref="A33:B33"/>
    <mergeCell ref="A34:B34"/>
    <mergeCell ref="A35:B35"/>
    <mergeCell ref="A36:B36"/>
    <mergeCell ref="W48:X48"/>
    <mergeCell ref="A49:D49"/>
    <mergeCell ref="A38:B38"/>
    <mergeCell ref="A39:B39"/>
    <mergeCell ref="A40:B40"/>
    <mergeCell ref="A41:B41"/>
    <mergeCell ref="A42:B42"/>
    <mergeCell ref="A43:B43"/>
    <mergeCell ref="A55:B55"/>
    <mergeCell ref="A44:B44"/>
    <mergeCell ref="A45:B45"/>
    <mergeCell ref="A46:B46"/>
    <mergeCell ref="A47:B47"/>
    <mergeCell ref="A50:B50"/>
    <mergeCell ref="A51:B51"/>
    <mergeCell ref="A52:B52"/>
    <mergeCell ref="W53:X53"/>
    <mergeCell ref="A54:B54"/>
    <mergeCell ref="A60:H60"/>
    <mergeCell ref="U60:V60"/>
    <mergeCell ref="W60:X60"/>
    <mergeCell ref="A56:B56"/>
    <mergeCell ref="A57:B57"/>
    <mergeCell ref="U58:V58"/>
    <mergeCell ref="W58:X58"/>
    <mergeCell ref="A59:K59"/>
    <mergeCell ref="U59:V59"/>
    <mergeCell ref="W59:X59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showGridLines="0" topLeftCell="A26" workbookViewId="0">
      <selection sqref="A1:X60"/>
    </sheetView>
  </sheetViews>
  <sheetFormatPr defaultRowHeight="12.75" x14ac:dyDescent="0.2"/>
  <cols>
    <col min="1" max="1" width="9.140625" style="40"/>
    <col min="2" max="2" width="26.140625" style="40" customWidth="1"/>
    <col min="3" max="10" width="9.28515625" style="40" bestFit="1" customWidth="1"/>
    <col min="11" max="11" width="11.42578125" style="40" customWidth="1"/>
    <col min="12" max="14" width="9.28515625" style="40" bestFit="1" customWidth="1"/>
    <col min="15" max="15" width="10.5703125" style="40" bestFit="1" customWidth="1"/>
    <col min="16" max="18" width="9.28515625" style="40" bestFit="1" customWidth="1"/>
    <col min="19" max="19" width="10.42578125" style="40" bestFit="1" customWidth="1"/>
    <col min="20" max="21" width="9.28515625" style="40" bestFit="1" customWidth="1"/>
    <col min="22" max="22" width="9.5703125" style="40" customWidth="1"/>
    <col min="23" max="23" width="11.140625" style="40" customWidth="1"/>
    <col min="24" max="24" width="9.85546875" style="40" bestFit="1" customWidth="1"/>
    <col min="25" max="16384" width="9.140625" style="40"/>
  </cols>
  <sheetData>
    <row r="1" spans="1:24" s="1" customFormat="1" ht="38.25" customHeight="1" thickBot="1" x14ac:dyDescent="0.25">
      <c r="A1" s="181" t="s">
        <v>116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</row>
    <row r="2" spans="1:24" s="1" customFormat="1" ht="25.5" customHeight="1" thickBot="1" x14ac:dyDescent="0.25">
      <c r="A2" s="315" t="s">
        <v>0</v>
      </c>
      <c r="B2" s="184" t="s">
        <v>1</v>
      </c>
      <c r="C2" s="319" t="s">
        <v>2</v>
      </c>
      <c r="D2" s="186"/>
      <c r="E2" s="186"/>
      <c r="F2" s="186"/>
      <c r="G2" s="186"/>
      <c r="H2" s="186"/>
      <c r="I2" s="186"/>
      <c r="J2" s="186"/>
      <c r="K2" s="187"/>
      <c r="L2" s="188" t="s">
        <v>92</v>
      </c>
      <c r="M2" s="189"/>
      <c r="N2" s="189"/>
      <c r="O2" s="190"/>
      <c r="P2" s="191" t="s">
        <v>93</v>
      </c>
      <c r="Q2" s="192"/>
      <c r="R2" s="192"/>
      <c r="S2" s="193"/>
      <c r="T2" s="194" t="s">
        <v>3</v>
      </c>
      <c r="U2" s="195"/>
      <c r="V2" s="195"/>
      <c r="W2" s="196"/>
      <c r="X2" s="197" t="s">
        <v>4</v>
      </c>
    </row>
    <row r="3" spans="1:24" s="1" customFormat="1" ht="13.5" customHeight="1" thickBot="1" x14ac:dyDescent="0.25">
      <c r="A3" s="316"/>
      <c r="B3" s="185"/>
      <c r="C3" s="203" t="s">
        <v>5</v>
      </c>
      <c r="D3" s="201" t="s">
        <v>6</v>
      </c>
      <c r="E3" s="203" t="s">
        <v>5</v>
      </c>
      <c r="F3" s="201" t="s">
        <v>7</v>
      </c>
      <c r="G3" s="203" t="s">
        <v>5</v>
      </c>
      <c r="H3" s="201" t="s">
        <v>8</v>
      </c>
      <c r="I3" s="203" t="s">
        <v>5</v>
      </c>
      <c r="J3" s="201" t="s">
        <v>9</v>
      </c>
      <c r="K3" s="49" t="s">
        <v>10</v>
      </c>
      <c r="L3" s="203" t="s">
        <v>5</v>
      </c>
      <c r="M3" s="211" t="s">
        <v>6</v>
      </c>
      <c r="N3" s="211" t="s">
        <v>7</v>
      </c>
      <c r="O3" s="49" t="s">
        <v>10</v>
      </c>
      <c r="P3" s="203" t="s">
        <v>5</v>
      </c>
      <c r="Q3" s="216" t="s">
        <v>6</v>
      </c>
      <c r="R3" s="216" t="s">
        <v>7</v>
      </c>
      <c r="S3" s="49" t="s">
        <v>10</v>
      </c>
      <c r="T3" s="203" t="s">
        <v>5</v>
      </c>
      <c r="U3" s="205" t="s">
        <v>6</v>
      </c>
      <c r="V3" s="205" t="s">
        <v>7</v>
      </c>
      <c r="W3" s="49" t="s">
        <v>10</v>
      </c>
      <c r="X3" s="198"/>
    </row>
    <row r="4" spans="1:24" s="1" customFormat="1" ht="63.75" customHeight="1" thickBot="1" x14ac:dyDescent="0.25">
      <c r="A4" s="316"/>
      <c r="B4" s="185"/>
      <c r="C4" s="204"/>
      <c r="D4" s="202"/>
      <c r="E4" s="204"/>
      <c r="F4" s="202"/>
      <c r="G4" s="204"/>
      <c r="H4" s="202"/>
      <c r="I4" s="204"/>
      <c r="J4" s="202"/>
      <c r="K4" s="3" t="s">
        <v>11</v>
      </c>
      <c r="L4" s="204"/>
      <c r="M4" s="212"/>
      <c r="N4" s="212"/>
      <c r="O4" s="3" t="s">
        <v>12</v>
      </c>
      <c r="P4" s="204"/>
      <c r="Q4" s="217"/>
      <c r="R4" s="217"/>
      <c r="S4" s="3" t="s">
        <v>13</v>
      </c>
      <c r="T4" s="204"/>
      <c r="U4" s="206"/>
      <c r="V4" s="206"/>
      <c r="W4" s="3" t="s">
        <v>14</v>
      </c>
      <c r="X4" s="41" t="s">
        <v>15</v>
      </c>
    </row>
    <row r="5" spans="1:24" s="1" customFormat="1" ht="13.5" customHeight="1" thickBot="1" x14ac:dyDescent="0.25">
      <c r="A5" s="317"/>
      <c r="B5" s="318"/>
      <c r="C5" s="4" t="s">
        <v>16</v>
      </c>
      <c r="D5" s="5" t="s">
        <v>17</v>
      </c>
      <c r="E5" s="4" t="s">
        <v>18</v>
      </c>
      <c r="F5" s="5" t="s">
        <v>19</v>
      </c>
      <c r="G5" s="4" t="s">
        <v>20</v>
      </c>
      <c r="H5" s="5" t="s">
        <v>21</v>
      </c>
      <c r="I5" s="4" t="s">
        <v>22</v>
      </c>
      <c r="J5" s="5" t="s">
        <v>23</v>
      </c>
      <c r="K5" s="2" t="s">
        <v>24</v>
      </c>
      <c r="L5" s="4" t="s">
        <v>25</v>
      </c>
      <c r="M5" s="6" t="s">
        <v>26</v>
      </c>
      <c r="N5" s="6" t="s">
        <v>27</v>
      </c>
      <c r="O5" s="7" t="s">
        <v>28</v>
      </c>
      <c r="P5" s="4" t="s">
        <v>29</v>
      </c>
      <c r="Q5" s="8" t="s">
        <v>30</v>
      </c>
      <c r="R5" s="8" t="s">
        <v>31</v>
      </c>
      <c r="S5" s="7" t="s">
        <v>32</v>
      </c>
      <c r="T5" s="4" t="s">
        <v>33</v>
      </c>
      <c r="U5" s="9" t="s">
        <v>34</v>
      </c>
      <c r="V5" s="9" t="s">
        <v>35</v>
      </c>
      <c r="W5" s="155" t="s">
        <v>36</v>
      </c>
      <c r="X5" s="42"/>
    </row>
    <row r="6" spans="1:24" s="1" customFormat="1" thickBot="1" x14ac:dyDescent="0.25">
      <c r="A6" s="97" t="s">
        <v>37</v>
      </c>
      <c r="B6" s="10" t="s">
        <v>38</v>
      </c>
      <c r="C6" s="11">
        <v>1</v>
      </c>
      <c r="D6" s="156"/>
      <c r="E6" s="11">
        <v>1</v>
      </c>
      <c r="F6" s="157"/>
      <c r="G6" s="11">
        <v>1</v>
      </c>
      <c r="H6" s="156"/>
      <c r="I6" s="11">
        <v>1</v>
      </c>
      <c r="J6" s="12"/>
      <c r="K6" s="13">
        <f t="shared" ref="K6:K24" si="0">(C6*D6)+(E6*F6)+(G6*H6)+(I6*J6)</f>
        <v>0</v>
      </c>
      <c r="L6" s="14">
        <v>1</v>
      </c>
      <c r="M6" s="158"/>
      <c r="N6" s="158"/>
      <c r="O6" s="15">
        <f t="shared" ref="O6:O24" si="1">(L6*M6)+N6</f>
        <v>0</v>
      </c>
      <c r="P6" s="14">
        <v>1</v>
      </c>
      <c r="Q6" s="159"/>
      <c r="R6" s="159"/>
      <c r="S6" s="15">
        <f t="shared" ref="S6:S24" si="2">(P6*Q6)+R6</f>
        <v>0</v>
      </c>
      <c r="T6" s="14">
        <v>1</v>
      </c>
      <c r="U6" s="160"/>
      <c r="V6" s="160"/>
      <c r="W6" s="16">
        <f>(T6*U6)+V6</f>
        <v>0</v>
      </c>
      <c r="X6" s="17">
        <f t="shared" ref="X6:X24" si="3">K6+O6+S6+W6</f>
        <v>0</v>
      </c>
    </row>
    <row r="7" spans="1:24" s="1" customFormat="1" thickBot="1" x14ac:dyDescent="0.25">
      <c r="A7" s="97" t="s">
        <v>39</v>
      </c>
      <c r="B7" s="10" t="s">
        <v>40</v>
      </c>
      <c r="C7" s="11">
        <v>1</v>
      </c>
      <c r="D7" s="156"/>
      <c r="E7" s="11">
        <v>1</v>
      </c>
      <c r="F7" s="157"/>
      <c r="G7" s="11">
        <v>1</v>
      </c>
      <c r="H7" s="156"/>
      <c r="I7" s="11">
        <v>1</v>
      </c>
      <c r="J7" s="12"/>
      <c r="K7" s="13">
        <f t="shared" si="0"/>
        <v>0</v>
      </c>
      <c r="L7" s="14">
        <v>1</v>
      </c>
      <c r="M7" s="158"/>
      <c r="N7" s="158"/>
      <c r="O7" s="15">
        <f t="shared" si="1"/>
        <v>0</v>
      </c>
      <c r="P7" s="14">
        <v>1</v>
      </c>
      <c r="Q7" s="159"/>
      <c r="R7" s="159"/>
      <c r="S7" s="15">
        <f t="shared" si="2"/>
        <v>0</v>
      </c>
      <c r="T7" s="14">
        <v>1</v>
      </c>
      <c r="U7" s="160"/>
      <c r="V7" s="160"/>
      <c r="W7" s="16">
        <f t="shared" ref="W7:W24" si="4">(T7*U7)+V7</f>
        <v>0</v>
      </c>
      <c r="X7" s="17">
        <f t="shared" si="3"/>
        <v>0</v>
      </c>
    </row>
    <row r="8" spans="1:24" s="1" customFormat="1" thickBot="1" x14ac:dyDescent="0.25">
      <c r="A8" s="97" t="s">
        <v>41</v>
      </c>
      <c r="B8" s="10" t="s">
        <v>42</v>
      </c>
      <c r="C8" s="11">
        <v>1</v>
      </c>
      <c r="D8" s="156"/>
      <c r="E8" s="11">
        <v>1</v>
      </c>
      <c r="F8" s="157"/>
      <c r="G8" s="11">
        <v>1</v>
      </c>
      <c r="H8" s="156"/>
      <c r="I8" s="11">
        <v>1</v>
      </c>
      <c r="J8" s="12"/>
      <c r="K8" s="13">
        <f t="shared" si="0"/>
        <v>0</v>
      </c>
      <c r="L8" s="14">
        <v>1</v>
      </c>
      <c r="M8" s="158"/>
      <c r="N8" s="158"/>
      <c r="O8" s="15">
        <f t="shared" si="1"/>
        <v>0</v>
      </c>
      <c r="P8" s="14">
        <v>1</v>
      </c>
      <c r="Q8" s="159"/>
      <c r="R8" s="159"/>
      <c r="S8" s="15">
        <f t="shared" si="2"/>
        <v>0</v>
      </c>
      <c r="T8" s="14">
        <v>1</v>
      </c>
      <c r="U8" s="160"/>
      <c r="V8" s="160"/>
      <c r="W8" s="16">
        <f t="shared" si="4"/>
        <v>0</v>
      </c>
      <c r="X8" s="17">
        <f t="shared" si="3"/>
        <v>0</v>
      </c>
    </row>
    <row r="9" spans="1:24" s="1" customFormat="1" thickBot="1" x14ac:dyDescent="0.25">
      <c r="A9" s="97" t="s">
        <v>43</v>
      </c>
      <c r="B9" s="10" t="s">
        <v>44</v>
      </c>
      <c r="C9" s="11">
        <v>1</v>
      </c>
      <c r="D9" s="156"/>
      <c r="E9" s="11">
        <v>1</v>
      </c>
      <c r="F9" s="157"/>
      <c r="G9" s="11">
        <v>1</v>
      </c>
      <c r="H9" s="156"/>
      <c r="I9" s="11">
        <v>1</v>
      </c>
      <c r="J9" s="12"/>
      <c r="K9" s="13">
        <f t="shared" si="0"/>
        <v>0</v>
      </c>
      <c r="L9" s="14">
        <v>1</v>
      </c>
      <c r="M9" s="158"/>
      <c r="N9" s="158"/>
      <c r="O9" s="15">
        <f t="shared" si="1"/>
        <v>0</v>
      </c>
      <c r="P9" s="14">
        <v>1</v>
      </c>
      <c r="Q9" s="159"/>
      <c r="R9" s="159"/>
      <c r="S9" s="15">
        <f t="shared" si="2"/>
        <v>0</v>
      </c>
      <c r="T9" s="14">
        <v>1</v>
      </c>
      <c r="U9" s="160"/>
      <c r="V9" s="160"/>
      <c r="W9" s="16">
        <f t="shared" si="4"/>
        <v>0</v>
      </c>
      <c r="X9" s="17">
        <f t="shared" si="3"/>
        <v>0</v>
      </c>
    </row>
    <row r="10" spans="1:24" s="1" customFormat="1" thickBot="1" x14ac:dyDescent="0.25">
      <c r="A10" s="97" t="s">
        <v>45</v>
      </c>
      <c r="B10" s="10" t="s">
        <v>46</v>
      </c>
      <c r="C10" s="11">
        <v>1</v>
      </c>
      <c r="D10" s="156"/>
      <c r="E10" s="11">
        <v>1</v>
      </c>
      <c r="F10" s="157"/>
      <c r="G10" s="11">
        <v>1</v>
      </c>
      <c r="H10" s="156"/>
      <c r="I10" s="11">
        <v>1</v>
      </c>
      <c r="J10" s="12"/>
      <c r="K10" s="13">
        <f t="shared" si="0"/>
        <v>0</v>
      </c>
      <c r="L10" s="14">
        <v>1</v>
      </c>
      <c r="M10" s="158"/>
      <c r="N10" s="158"/>
      <c r="O10" s="15">
        <f t="shared" si="1"/>
        <v>0</v>
      </c>
      <c r="P10" s="14">
        <v>1</v>
      </c>
      <c r="Q10" s="159"/>
      <c r="R10" s="159"/>
      <c r="S10" s="15">
        <f t="shared" si="2"/>
        <v>0</v>
      </c>
      <c r="T10" s="14">
        <v>1</v>
      </c>
      <c r="U10" s="160"/>
      <c r="V10" s="160"/>
      <c r="W10" s="16">
        <f t="shared" si="4"/>
        <v>0</v>
      </c>
      <c r="X10" s="17">
        <f t="shared" si="3"/>
        <v>0</v>
      </c>
    </row>
    <row r="11" spans="1:24" s="1" customFormat="1" thickBot="1" x14ac:dyDescent="0.25">
      <c r="A11" s="97" t="s">
        <v>47</v>
      </c>
      <c r="B11" s="10" t="s">
        <v>48</v>
      </c>
      <c r="C11" s="11">
        <v>1</v>
      </c>
      <c r="D11" s="156"/>
      <c r="E11" s="11">
        <v>1</v>
      </c>
      <c r="F11" s="157"/>
      <c r="G11" s="11">
        <v>1</v>
      </c>
      <c r="H11" s="156"/>
      <c r="I11" s="11">
        <v>1</v>
      </c>
      <c r="J11" s="12"/>
      <c r="K11" s="13">
        <f t="shared" si="0"/>
        <v>0</v>
      </c>
      <c r="L11" s="14">
        <v>1</v>
      </c>
      <c r="M11" s="158"/>
      <c r="N11" s="158"/>
      <c r="O11" s="15">
        <f t="shared" si="1"/>
        <v>0</v>
      </c>
      <c r="P11" s="14">
        <v>1</v>
      </c>
      <c r="Q11" s="159"/>
      <c r="R11" s="159"/>
      <c r="S11" s="15">
        <f t="shared" si="2"/>
        <v>0</v>
      </c>
      <c r="T11" s="14">
        <v>1</v>
      </c>
      <c r="U11" s="160"/>
      <c r="V11" s="160"/>
      <c r="W11" s="16">
        <f t="shared" si="4"/>
        <v>0</v>
      </c>
      <c r="X11" s="17">
        <f t="shared" si="3"/>
        <v>0</v>
      </c>
    </row>
    <row r="12" spans="1:24" s="1" customFormat="1" thickBot="1" x14ac:dyDescent="0.25">
      <c r="A12" s="97" t="s">
        <v>49</v>
      </c>
      <c r="B12" s="10" t="s">
        <v>50</v>
      </c>
      <c r="C12" s="11">
        <v>1</v>
      </c>
      <c r="D12" s="156"/>
      <c r="E12" s="11">
        <v>1</v>
      </c>
      <c r="F12" s="157"/>
      <c r="G12" s="11">
        <v>1</v>
      </c>
      <c r="H12" s="156"/>
      <c r="I12" s="11">
        <v>1</v>
      </c>
      <c r="J12" s="12"/>
      <c r="K12" s="13">
        <f t="shared" si="0"/>
        <v>0</v>
      </c>
      <c r="L12" s="14">
        <v>1</v>
      </c>
      <c r="M12" s="158"/>
      <c r="N12" s="158"/>
      <c r="O12" s="15">
        <f t="shared" si="1"/>
        <v>0</v>
      </c>
      <c r="P12" s="14">
        <v>1</v>
      </c>
      <c r="Q12" s="159"/>
      <c r="R12" s="159"/>
      <c r="S12" s="15">
        <f t="shared" si="2"/>
        <v>0</v>
      </c>
      <c r="T12" s="14">
        <v>1</v>
      </c>
      <c r="U12" s="160"/>
      <c r="V12" s="160"/>
      <c r="W12" s="16">
        <f t="shared" si="4"/>
        <v>0</v>
      </c>
      <c r="X12" s="17">
        <f t="shared" si="3"/>
        <v>0</v>
      </c>
    </row>
    <row r="13" spans="1:24" s="1" customFormat="1" thickBot="1" x14ac:dyDescent="0.25">
      <c r="A13" s="97" t="s">
        <v>51</v>
      </c>
      <c r="B13" s="10" t="s">
        <v>105</v>
      </c>
      <c r="C13" s="11">
        <v>1</v>
      </c>
      <c r="D13" s="156"/>
      <c r="E13" s="11">
        <v>1</v>
      </c>
      <c r="F13" s="157"/>
      <c r="G13" s="11">
        <v>1</v>
      </c>
      <c r="H13" s="156"/>
      <c r="I13" s="11">
        <v>1</v>
      </c>
      <c r="J13" s="12"/>
      <c r="K13" s="13">
        <f t="shared" si="0"/>
        <v>0</v>
      </c>
      <c r="L13" s="14">
        <v>1</v>
      </c>
      <c r="M13" s="158"/>
      <c r="N13" s="158"/>
      <c r="O13" s="15">
        <f t="shared" si="1"/>
        <v>0</v>
      </c>
      <c r="P13" s="14">
        <v>1</v>
      </c>
      <c r="Q13" s="159"/>
      <c r="R13" s="159"/>
      <c r="S13" s="15">
        <f t="shared" si="2"/>
        <v>0</v>
      </c>
      <c r="T13" s="14">
        <v>1</v>
      </c>
      <c r="U13" s="160"/>
      <c r="V13" s="160"/>
      <c r="W13" s="16">
        <f t="shared" si="4"/>
        <v>0</v>
      </c>
      <c r="X13" s="17">
        <f t="shared" si="3"/>
        <v>0</v>
      </c>
    </row>
    <row r="14" spans="1:24" s="1" customFormat="1" thickBot="1" x14ac:dyDescent="0.25">
      <c r="A14" s="97" t="s">
        <v>53</v>
      </c>
      <c r="B14" s="10" t="s">
        <v>54</v>
      </c>
      <c r="C14" s="11">
        <v>1</v>
      </c>
      <c r="D14" s="156"/>
      <c r="E14" s="11">
        <v>1</v>
      </c>
      <c r="F14" s="157"/>
      <c r="G14" s="11">
        <v>1</v>
      </c>
      <c r="H14" s="156"/>
      <c r="I14" s="11">
        <v>1</v>
      </c>
      <c r="J14" s="12"/>
      <c r="K14" s="13">
        <f t="shared" si="0"/>
        <v>0</v>
      </c>
      <c r="L14" s="14">
        <v>1</v>
      </c>
      <c r="M14" s="158"/>
      <c r="N14" s="158"/>
      <c r="O14" s="15">
        <f t="shared" si="1"/>
        <v>0</v>
      </c>
      <c r="P14" s="14">
        <v>1</v>
      </c>
      <c r="Q14" s="159"/>
      <c r="R14" s="159"/>
      <c r="S14" s="15">
        <f t="shared" si="2"/>
        <v>0</v>
      </c>
      <c r="T14" s="14">
        <v>1</v>
      </c>
      <c r="U14" s="160"/>
      <c r="V14" s="160"/>
      <c r="W14" s="16">
        <f t="shared" si="4"/>
        <v>0</v>
      </c>
      <c r="X14" s="17">
        <f t="shared" si="3"/>
        <v>0</v>
      </c>
    </row>
    <row r="15" spans="1:24" s="1" customFormat="1" thickBot="1" x14ac:dyDescent="0.25">
      <c r="A15" s="97" t="s">
        <v>55</v>
      </c>
      <c r="B15" s="10" t="s">
        <v>56</v>
      </c>
      <c r="C15" s="11">
        <v>14</v>
      </c>
      <c r="D15" s="156"/>
      <c r="E15" s="11">
        <v>4</v>
      </c>
      <c r="F15" s="157"/>
      <c r="G15" s="11">
        <v>9</v>
      </c>
      <c r="H15" s="156"/>
      <c r="I15" s="11">
        <v>6</v>
      </c>
      <c r="J15" s="12"/>
      <c r="K15" s="13">
        <f t="shared" si="0"/>
        <v>0</v>
      </c>
      <c r="L15" s="14">
        <v>1</v>
      </c>
      <c r="M15" s="158"/>
      <c r="N15" s="158"/>
      <c r="O15" s="15">
        <f t="shared" si="1"/>
        <v>0</v>
      </c>
      <c r="P15" s="14">
        <v>1</v>
      </c>
      <c r="Q15" s="159"/>
      <c r="R15" s="159"/>
      <c r="S15" s="15">
        <f t="shared" si="2"/>
        <v>0</v>
      </c>
      <c r="T15" s="14">
        <v>1</v>
      </c>
      <c r="U15" s="160"/>
      <c r="V15" s="160"/>
      <c r="W15" s="16">
        <f t="shared" si="4"/>
        <v>0</v>
      </c>
      <c r="X15" s="17">
        <f t="shared" si="3"/>
        <v>0</v>
      </c>
    </row>
    <row r="16" spans="1:24" s="1" customFormat="1" thickBot="1" x14ac:dyDescent="0.25">
      <c r="A16" s="97" t="s">
        <v>57</v>
      </c>
      <c r="B16" s="10" t="s">
        <v>58</v>
      </c>
      <c r="C16" s="11">
        <v>4</v>
      </c>
      <c r="D16" s="156"/>
      <c r="E16" s="11">
        <v>2</v>
      </c>
      <c r="F16" s="157"/>
      <c r="G16" s="11">
        <v>2</v>
      </c>
      <c r="H16" s="156"/>
      <c r="I16" s="11">
        <v>1</v>
      </c>
      <c r="J16" s="12"/>
      <c r="K16" s="13">
        <f t="shared" si="0"/>
        <v>0</v>
      </c>
      <c r="L16" s="14">
        <v>1</v>
      </c>
      <c r="M16" s="158"/>
      <c r="N16" s="158"/>
      <c r="O16" s="15">
        <f t="shared" si="1"/>
        <v>0</v>
      </c>
      <c r="P16" s="14">
        <v>1</v>
      </c>
      <c r="Q16" s="159"/>
      <c r="R16" s="159"/>
      <c r="S16" s="15">
        <f t="shared" si="2"/>
        <v>0</v>
      </c>
      <c r="T16" s="14">
        <v>1</v>
      </c>
      <c r="U16" s="160"/>
      <c r="V16" s="160"/>
      <c r="W16" s="16">
        <f t="shared" si="4"/>
        <v>0</v>
      </c>
      <c r="X16" s="17">
        <f t="shared" si="3"/>
        <v>0</v>
      </c>
    </row>
    <row r="17" spans="1:24" s="1" customFormat="1" thickBot="1" x14ac:dyDescent="0.25">
      <c r="A17" s="97" t="s">
        <v>59</v>
      </c>
      <c r="B17" s="10" t="s">
        <v>60</v>
      </c>
      <c r="C17" s="11">
        <v>20</v>
      </c>
      <c r="D17" s="156"/>
      <c r="E17" s="11">
        <v>5</v>
      </c>
      <c r="F17" s="157"/>
      <c r="G17" s="11">
        <v>6</v>
      </c>
      <c r="H17" s="156"/>
      <c r="I17" s="11">
        <v>3</v>
      </c>
      <c r="J17" s="12"/>
      <c r="K17" s="13">
        <f t="shared" si="0"/>
        <v>0</v>
      </c>
      <c r="L17" s="14">
        <v>1</v>
      </c>
      <c r="M17" s="158"/>
      <c r="N17" s="158"/>
      <c r="O17" s="15">
        <f t="shared" si="1"/>
        <v>0</v>
      </c>
      <c r="P17" s="14">
        <v>1</v>
      </c>
      <c r="Q17" s="159"/>
      <c r="R17" s="159"/>
      <c r="S17" s="15">
        <f t="shared" si="2"/>
        <v>0</v>
      </c>
      <c r="T17" s="14">
        <v>1</v>
      </c>
      <c r="U17" s="160"/>
      <c r="V17" s="160"/>
      <c r="W17" s="16">
        <f t="shared" si="4"/>
        <v>0</v>
      </c>
      <c r="X17" s="17">
        <f t="shared" si="3"/>
        <v>0</v>
      </c>
    </row>
    <row r="18" spans="1:24" s="1" customFormat="1" thickBot="1" x14ac:dyDescent="0.25">
      <c r="A18" s="97" t="s">
        <v>61</v>
      </c>
      <c r="B18" s="10" t="s">
        <v>62</v>
      </c>
      <c r="C18" s="11">
        <v>6</v>
      </c>
      <c r="D18" s="156"/>
      <c r="E18" s="11">
        <v>3</v>
      </c>
      <c r="F18" s="157"/>
      <c r="G18" s="11">
        <v>3</v>
      </c>
      <c r="H18" s="156"/>
      <c r="I18" s="11">
        <v>1</v>
      </c>
      <c r="J18" s="12"/>
      <c r="K18" s="13">
        <f t="shared" si="0"/>
        <v>0</v>
      </c>
      <c r="L18" s="14">
        <v>1</v>
      </c>
      <c r="M18" s="158"/>
      <c r="N18" s="158"/>
      <c r="O18" s="15">
        <f t="shared" si="1"/>
        <v>0</v>
      </c>
      <c r="P18" s="14">
        <v>1</v>
      </c>
      <c r="Q18" s="159"/>
      <c r="R18" s="159"/>
      <c r="S18" s="15">
        <f t="shared" si="2"/>
        <v>0</v>
      </c>
      <c r="T18" s="14">
        <v>1</v>
      </c>
      <c r="U18" s="160"/>
      <c r="V18" s="160"/>
      <c r="W18" s="16">
        <f t="shared" si="4"/>
        <v>0</v>
      </c>
      <c r="X18" s="17">
        <f t="shared" si="3"/>
        <v>0</v>
      </c>
    </row>
    <row r="19" spans="1:24" s="1" customFormat="1" thickBot="1" x14ac:dyDescent="0.25">
      <c r="A19" s="97" t="s">
        <v>63</v>
      </c>
      <c r="B19" s="10" t="s">
        <v>64</v>
      </c>
      <c r="C19" s="11">
        <v>1</v>
      </c>
      <c r="D19" s="156"/>
      <c r="E19" s="11">
        <v>1</v>
      </c>
      <c r="F19" s="157"/>
      <c r="G19" s="11">
        <v>1</v>
      </c>
      <c r="H19" s="156"/>
      <c r="I19" s="11">
        <v>1</v>
      </c>
      <c r="J19" s="12"/>
      <c r="K19" s="13">
        <f t="shared" si="0"/>
        <v>0</v>
      </c>
      <c r="L19" s="14">
        <v>1</v>
      </c>
      <c r="M19" s="158"/>
      <c r="N19" s="158"/>
      <c r="O19" s="15">
        <f t="shared" si="1"/>
        <v>0</v>
      </c>
      <c r="P19" s="14">
        <v>1</v>
      </c>
      <c r="Q19" s="159"/>
      <c r="R19" s="159"/>
      <c r="S19" s="15">
        <f t="shared" si="2"/>
        <v>0</v>
      </c>
      <c r="T19" s="14">
        <v>1</v>
      </c>
      <c r="U19" s="160"/>
      <c r="V19" s="160"/>
      <c r="W19" s="16">
        <f t="shared" si="4"/>
        <v>0</v>
      </c>
      <c r="X19" s="17">
        <f t="shared" si="3"/>
        <v>0</v>
      </c>
    </row>
    <row r="20" spans="1:24" s="1" customFormat="1" thickBot="1" x14ac:dyDescent="0.25">
      <c r="A20" s="97" t="s">
        <v>65</v>
      </c>
      <c r="B20" s="10" t="s">
        <v>66</v>
      </c>
      <c r="C20" s="11">
        <v>1</v>
      </c>
      <c r="D20" s="156"/>
      <c r="E20" s="11">
        <v>1</v>
      </c>
      <c r="F20" s="157"/>
      <c r="G20" s="11">
        <v>2</v>
      </c>
      <c r="H20" s="156"/>
      <c r="I20" s="11">
        <v>2</v>
      </c>
      <c r="J20" s="12"/>
      <c r="K20" s="13">
        <f t="shared" si="0"/>
        <v>0</v>
      </c>
      <c r="L20" s="14">
        <v>1</v>
      </c>
      <c r="M20" s="158"/>
      <c r="N20" s="158"/>
      <c r="O20" s="15">
        <f t="shared" si="1"/>
        <v>0</v>
      </c>
      <c r="P20" s="14">
        <v>1</v>
      </c>
      <c r="Q20" s="159"/>
      <c r="R20" s="159"/>
      <c r="S20" s="15">
        <f t="shared" si="2"/>
        <v>0</v>
      </c>
      <c r="T20" s="14">
        <v>1</v>
      </c>
      <c r="U20" s="160"/>
      <c r="V20" s="160"/>
      <c r="W20" s="16">
        <f t="shared" si="4"/>
        <v>0</v>
      </c>
      <c r="X20" s="17">
        <f t="shared" si="3"/>
        <v>0</v>
      </c>
    </row>
    <row r="21" spans="1:24" s="1" customFormat="1" thickBot="1" x14ac:dyDescent="0.25">
      <c r="A21" s="97" t="s">
        <v>67</v>
      </c>
      <c r="B21" s="10" t="s">
        <v>68</v>
      </c>
      <c r="C21" s="11">
        <v>1</v>
      </c>
      <c r="D21" s="156"/>
      <c r="E21" s="11">
        <v>1</v>
      </c>
      <c r="F21" s="157"/>
      <c r="G21" s="11">
        <v>1</v>
      </c>
      <c r="H21" s="156"/>
      <c r="I21" s="11">
        <v>1</v>
      </c>
      <c r="J21" s="12"/>
      <c r="K21" s="13">
        <f t="shared" si="0"/>
        <v>0</v>
      </c>
      <c r="L21" s="14">
        <v>1</v>
      </c>
      <c r="M21" s="158"/>
      <c r="N21" s="158"/>
      <c r="O21" s="15">
        <f t="shared" si="1"/>
        <v>0</v>
      </c>
      <c r="P21" s="14">
        <v>1</v>
      </c>
      <c r="Q21" s="159"/>
      <c r="R21" s="159"/>
      <c r="S21" s="15">
        <f t="shared" si="2"/>
        <v>0</v>
      </c>
      <c r="T21" s="14">
        <v>1</v>
      </c>
      <c r="U21" s="160"/>
      <c r="V21" s="160"/>
      <c r="W21" s="16">
        <f t="shared" si="4"/>
        <v>0</v>
      </c>
      <c r="X21" s="17">
        <f t="shared" si="3"/>
        <v>0</v>
      </c>
    </row>
    <row r="22" spans="1:24" s="1" customFormat="1" thickBot="1" x14ac:dyDescent="0.25">
      <c r="A22" s="97" t="s">
        <v>69</v>
      </c>
      <c r="B22" s="10" t="s">
        <v>70</v>
      </c>
      <c r="C22" s="11">
        <v>1</v>
      </c>
      <c r="D22" s="156"/>
      <c r="E22" s="11">
        <v>1</v>
      </c>
      <c r="F22" s="157"/>
      <c r="G22" s="11">
        <v>1</v>
      </c>
      <c r="H22" s="156"/>
      <c r="I22" s="11">
        <v>1</v>
      </c>
      <c r="J22" s="12"/>
      <c r="K22" s="13">
        <f t="shared" si="0"/>
        <v>0</v>
      </c>
      <c r="L22" s="14">
        <v>1</v>
      </c>
      <c r="M22" s="158"/>
      <c r="N22" s="158"/>
      <c r="O22" s="15">
        <f t="shared" si="1"/>
        <v>0</v>
      </c>
      <c r="P22" s="14">
        <v>1</v>
      </c>
      <c r="Q22" s="159"/>
      <c r="R22" s="159"/>
      <c r="S22" s="15">
        <f t="shared" si="2"/>
        <v>0</v>
      </c>
      <c r="T22" s="14">
        <v>1</v>
      </c>
      <c r="U22" s="160"/>
      <c r="V22" s="160"/>
      <c r="W22" s="16">
        <f t="shared" si="4"/>
        <v>0</v>
      </c>
      <c r="X22" s="17">
        <f t="shared" si="3"/>
        <v>0</v>
      </c>
    </row>
    <row r="23" spans="1:24" s="1" customFormat="1" thickBot="1" x14ac:dyDescent="0.25">
      <c r="A23" s="97" t="s">
        <v>71</v>
      </c>
      <c r="B23" s="10" t="s">
        <v>72</v>
      </c>
      <c r="C23" s="11">
        <v>1</v>
      </c>
      <c r="D23" s="156"/>
      <c r="E23" s="11">
        <v>1</v>
      </c>
      <c r="F23" s="157"/>
      <c r="G23" s="11">
        <v>1</v>
      </c>
      <c r="H23" s="156"/>
      <c r="I23" s="11">
        <v>1</v>
      </c>
      <c r="J23" s="12"/>
      <c r="K23" s="13">
        <f t="shared" si="0"/>
        <v>0</v>
      </c>
      <c r="L23" s="14">
        <v>1</v>
      </c>
      <c r="M23" s="158"/>
      <c r="N23" s="158"/>
      <c r="O23" s="15">
        <f t="shared" si="1"/>
        <v>0</v>
      </c>
      <c r="P23" s="14">
        <v>1</v>
      </c>
      <c r="Q23" s="159"/>
      <c r="R23" s="159"/>
      <c r="S23" s="15">
        <f t="shared" si="2"/>
        <v>0</v>
      </c>
      <c r="T23" s="14">
        <v>1</v>
      </c>
      <c r="U23" s="160"/>
      <c r="V23" s="160"/>
      <c r="W23" s="16">
        <f t="shared" si="4"/>
        <v>0</v>
      </c>
      <c r="X23" s="17">
        <f t="shared" si="3"/>
        <v>0</v>
      </c>
    </row>
    <row r="24" spans="1:24" s="1" customFormat="1" thickBot="1" x14ac:dyDescent="0.25">
      <c r="A24" s="97" t="s">
        <v>73</v>
      </c>
      <c r="B24" s="10" t="s">
        <v>74</v>
      </c>
      <c r="C24" s="11">
        <v>1</v>
      </c>
      <c r="D24" s="156"/>
      <c r="E24" s="11">
        <v>1</v>
      </c>
      <c r="F24" s="157"/>
      <c r="G24" s="11">
        <v>1</v>
      </c>
      <c r="H24" s="156"/>
      <c r="I24" s="11">
        <v>1</v>
      </c>
      <c r="J24" s="12"/>
      <c r="K24" s="13">
        <f t="shared" si="0"/>
        <v>0</v>
      </c>
      <c r="L24" s="14">
        <v>1</v>
      </c>
      <c r="M24" s="158"/>
      <c r="N24" s="158"/>
      <c r="O24" s="15">
        <f t="shared" si="1"/>
        <v>0</v>
      </c>
      <c r="P24" s="14">
        <v>1</v>
      </c>
      <c r="Q24" s="159"/>
      <c r="R24" s="159"/>
      <c r="S24" s="15">
        <f t="shared" si="2"/>
        <v>0</v>
      </c>
      <c r="T24" s="14">
        <v>1</v>
      </c>
      <c r="U24" s="160"/>
      <c r="V24" s="160"/>
      <c r="W24" s="16">
        <f t="shared" si="4"/>
        <v>0</v>
      </c>
      <c r="X24" s="17">
        <f t="shared" si="3"/>
        <v>0</v>
      </c>
    </row>
    <row r="25" spans="1:24" s="1" customFormat="1" ht="20.25" customHeight="1" thickBot="1" x14ac:dyDescent="0.25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45">
        <f>SUM(X6:X24)</f>
        <v>0</v>
      </c>
    </row>
    <row r="26" spans="1:24" s="1" customFormat="1" ht="26.25" customHeight="1" thickBot="1" x14ac:dyDescent="0.25">
      <c r="A26" s="213" t="s">
        <v>75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5"/>
    </row>
    <row r="27" spans="1:24" s="1" customFormat="1" thickBot="1" x14ac:dyDescent="0.25">
      <c r="A27" s="310" t="s">
        <v>76</v>
      </c>
      <c r="B27" s="311"/>
      <c r="C27" s="311"/>
      <c r="D27" s="312"/>
      <c r="E27" s="20"/>
      <c r="F27" s="21"/>
      <c r="G27" s="21"/>
      <c r="H27" s="21"/>
      <c r="I27" s="21"/>
      <c r="J27" s="21"/>
      <c r="K27" s="20"/>
      <c r="L27" s="22"/>
      <c r="M27" s="21"/>
      <c r="N27" s="21"/>
      <c r="O27" s="20"/>
      <c r="P27" s="22"/>
      <c r="Q27" s="21"/>
      <c r="R27" s="21"/>
      <c r="S27" s="20"/>
      <c r="T27" s="22"/>
      <c r="U27" s="21"/>
      <c r="V27" s="21"/>
      <c r="W27" s="7"/>
      <c r="X27" s="313"/>
    </row>
    <row r="28" spans="1:24" s="1" customFormat="1" ht="13.5" customHeight="1" thickBot="1" x14ac:dyDescent="0.25">
      <c r="A28" s="98"/>
      <c r="B28" s="24"/>
      <c r="C28" s="25" t="s">
        <v>77</v>
      </c>
      <c r="D28" s="25" t="s">
        <v>78</v>
      </c>
      <c r="E28" s="20"/>
      <c r="F28" s="26"/>
      <c r="G28" s="21"/>
      <c r="H28" s="21"/>
      <c r="I28" s="21"/>
      <c r="J28" s="21"/>
      <c r="K28" s="20"/>
      <c r="L28" s="22"/>
      <c r="M28" s="21"/>
      <c r="N28" s="21"/>
      <c r="O28" s="20"/>
      <c r="P28" s="22"/>
      <c r="Q28" s="21"/>
      <c r="R28" s="21"/>
      <c r="S28" s="20"/>
      <c r="T28" s="22"/>
      <c r="U28" s="21"/>
      <c r="V28" s="21"/>
      <c r="W28" s="7"/>
      <c r="X28" s="314"/>
    </row>
    <row r="29" spans="1:24" s="1" customFormat="1" ht="13.5" customHeight="1" thickBot="1" x14ac:dyDescent="0.25">
      <c r="A29" s="218" t="s">
        <v>38</v>
      </c>
      <c r="B29" s="219"/>
      <c r="C29" s="11">
        <v>1</v>
      </c>
      <c r="D29" s="28"/>
      <c r="E29" s="20"/>
      <c r="F29" s="29"/>
      <c r="G29" s="37" t="s">
        <v>88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7"/>
      <c r="X29" s="30">
        <f>C29*D29</f>
        <v>0</v>
      </c>
    </row>
    <row r="30" spans="1:24" s="1" customFormat="1" ht="13.5" customHeight="1" thickBot="1" x14ac:dyDescent="0.25">
      <c r="A30" s="218" t="s">
        <v>40</v>
      </c>
      <c r="B30" s="219"/>
      <c r="C30" s="11">
        <v>1</v>
      </c>
      <c r="D30" s="28"/>
      <c r="E30" s="20"/>
      <c r="F30" s="29"/>
      <c r="G30" s="37" t="s">
        <v>90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7"/>
      <c r="X30" s="30">
        <f t="shared" ref="X30:X47" si="5">C30*D30</f>
        <v>0</v>
      </c>
    </row>
    <row r="31" spans="1:24" s="1" customFormat="1" ht="13.5" customHeight="1" thickBot="1" x14ac:dyDescent="0.25">
      <c r="A31" s="218" t="s">
        <v>42</v>
      </c>
      <c r="B31" s="219"/>
      <c r="C31" s="11">
        <v>1</v>
      </c>
      <c r="D31" s="28"/>
      <c r="E31" s="20"/>
      <c r="F31" s="29"/>
      <c r="G31" s="37" t="s">
        <v>94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7"/>
      <c r="X31" s="30">
        <f t="shared" si="5"/>
        <v>0</v>
      </c>
    </row>
    <row r="32" spans="1:24" s="1" customFormat="1" ht="13.5" customHeight="1" thickBot="1" x14ac:dyDescent="0.25">
      <c r="A32" s="218" t="s">
        <v>44</v>
      </c>
      <c r="B32" s="219"/>
      <c r="C32" s="11">
        <v>1</v>
      </c>
      <c r="D32" s="28"/>
      <c r="E32" s="20"/>
      <c r="F32" s="29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7"/>
      <c r="X32" s="30">
        <f t="shared" si="5"/>
        <v>0</v>
      </c>
    </row>
    <row r="33" spans="1:24" s="1" customFormat="1" ht="13.5" customHeight="1" thickBot="1" x14ac:dyDescent="0.25">
      <c r="A33" s="218" t="s">
        <v>46</v>
      </c>
      <c r="B33" s="219"/>
      <c r="C33" s="11">
        <v>1</v>
      </c>
      <c r="D33" s="28"/>
      <c r="E33" s="20"/>
      <c r="F33" s="29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20"/>
      <c r="S33" s="20"/>
      <c r="T33" s="20"/>
      <c r="U33" s="20"/>
      <c r="V33" s="20"/>
      <c r="W33" s="7"/>
      <c r="X33" s="30">
        <f t="shared" si="5"/>
        <v>0</v>
      </c>
    </row>
    <row r="34" spans="1:24" s="1" customFormat="1" ht="13.5" customHeight="1" thickBot="1" x14ac:dyDescent="0.25">
      <c r="A34" s="218" t="s">
        <v>48</v>
      </c>
      <c r="B34" s="219"/>
      <c r="C34" s="11">
        <v>1</v>
      </c>
      <c r="D34" s="28"/>
      <c r="E34" s="20"/>
      <c r="F34" s="29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20"/>
      <c r="S34" s="20"/>
      <c r="T34" s="20"/>
      <c r="U34" s="20"/>
      <c r="V34" s="20"/>
      <c r="W34" s="7"/>
      <c r="X34" s="30">
        <f t="shared" si="5"/>
        <v>0</v>
      </c>
    </row>
    <row r="35" spans="1:24" s="1" customFormat="1" ht="13.5" customHeight="1" thickBot="1" x14ac:dyDescent="0.25">
      <c r="A35" s="218" t="s">
        <v>50</v>
      </c>
      <c r="B35" s="219"/>
      <c r="C35" s="11">
        <v>1</v>
      </c>
      <c r="D35" s="28"/>
      <c r="E35" s="20"/>
      <c r="F35" s="29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20"/>
      <c r="S35" s="20"/>
      <c r="T35" s="20"/>
      <c r="U35" s="20"/>
      <c r="V35" s="20"/>
      <c r="W35" s="7"/>
      <c r="X35" s="30">
        <f t="shared" si="5"/>
        <v>0</v>
      </c>
    </row>
    <row r="36" spans="1:24" s="1" customFormat="1" ht="13.5" customHeight="1" thickBot="1" x14ac:dyDescent="0.25">
      <c r="A36" s="218" t="s">
        <v>52</v>
      </c>
      <c r="B36" s="219"/>
      <c r="C36" s="11">
        <v>1</v>
      </c>
      <c r="D36" s="28"/>
      <c r="E36" s="20"/>
      <c r="F36" s="29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20"/>
      <c r="S36" s="20"/>
      <c r="T36" s="20"/>
      <c r="U36" s="20"/>
      <c r="V36" s="20"/>
      <c r="W36" s="7"/>
      <c r="X36" s="30">
        <f t="shared" si="5"/>
        <v>0</v>
      </c>
    </row>
    <row r="37" spans="1:24" s="1" customFormat="1" ht="13.5" customHeight="1" thickBot="1" x14ac:dyDescent="0.25">
      <c r="A37" s="218" t="s">
        <v>54</v>
      </c>
      <c r="B37" s="219"/>
      <c r="C37" s="11">
        <v>1</v>
      </c>
      <c r="D37" s="28"/>
      <c r="E37" s="20"/>
      <c r="F37" s="29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20"/>
      <c r="S37" s="20"/>
      <c r="T37" s="20"/>
      <c r="U37" s="20"/>
      <c r="V37" s="20"/>
      <c r="W37" s="7"/>
      <c r="X37" s="30">
        <f t="shared" si="5"/>
        <v>0</v>
      </c>
    </row>
    <row r="38" spans="1:24" s="1" customFormat="1" ht="13.5" customHeight="1" thickBot="1" x14ac:dyDescent="0.25">
      <c r="A38" s="218" t="s">
        <v>56</v>
      </c>
      <c r="B38" s="219"/>
      <c r="C38" s="11">
        <v>3</v>
      </c>
      <c r="D38" s="28"/>
      <c r="E38" s="20"/>
      <c r="F38" s="29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7"/>
      <c r="X38" s="30">
        <f t="shared" si="5"/>
        <v>0</v>
      </c>
    </row>
    <row r="39" spans="1:24" s="1" customFormat="1" ht="13.5" customHeight="1" thickBot="1" x14ac:dyDescent="0.25">
      <c r="A39" s="218" t="s">
        <v>58</v>
      </c>
      <c r="B39" s="219"/>
      <c r="C39" s="11">
        <v>1</v>
      </c>
      <c r="D39" s="28"/>
      <c r="E39" s="20"/>
      <c r="F39" s="29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7"/>
      <c r="X39" s="30">
        <f t="shared" si="5"/>
        <v>0</v>
      </c>
    </row>
    <row r="40" spans="1:24" s="1" customFormat="1" ht="13.5" customHeight="1" thickBot="1" x14ac:dyDescent="0.25">
      <c r="A40" s="218" t="s">
        <v>60</v>
      </c>
      <c r="B40" s="219"/>
      <c r="C40" s="11">
        <v>4</v>
      </c>
      <c r="D40" s="28"/>
      <c r="E40" s="20"/>
      <c r="F40" s="29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7"/>
      <c r="X40" s="30">
        <f t="shared" si="5"/>
        <v>0</v>
      </c>
    </row>
    <row r="41" spans="1:24" s="1" customFormat="1" ht="13.5" customHeight="1" thickBot="1" x14ac:dyDescent="0.25">
      <c r="A41" s="218" t="s">
        <v>62</v>
      </c>
      <c r="B41" s="219"/>
      <c r="C41" s="11">
        <v>2</v>
      </c>
      <c r="D41" s="28"/>
      <c r="E41" s="20"/>
      <c r="F41" s="29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7"/>
      <c r="X41" s="30">
        <f t="shared" si="5"/>
        <v>0</v>
      </c>
    </row>
    <row r="42" spans="1:24" s="1" customFormat="1" ht="13.5" customHeight="1" thickBot="1" x14ac:dyDescent="0.25">
      <c r="A42" s="218" t="s">
        <v>64</v>
      </c>
      <c r="B42" s="219"/>
      <c r="C42" s="11">
        <v>1</v>
      </c>
      <c r="D42" s="28"/>
      <c r="E42" s="20"/>
      <c r="F42" s="29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7"/>
      <c r="X42" s="30">
        <f t="shared" si="5"/>
        <v>0</v>
      </c>
    </row>
    <row r="43" spans="1:24" s="1" customFormat="1" ht="13.5" customHeight="1" thickBot="1" x14ac:dyDescent="0.25">
      <c r="A43" s="218" t="s">
        <v>66</v>
      </c>
      <c r="B43" s="219"/>
      <c r="C43" s="11">
        <v>1</v>
      </c>
      <c r="D43" s="28"/>
      <c r="E43" s="20"/>
      <c r="F43" s="29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7"/>
      <c r="X43" s="30">
        <f t="shared" si="5"/>
        <v>0</v>
      </c>
    </row>
    <row r="44" spans="1:24" s="1" customFormat="1" ht="13.5" customHeight="1" thickBot="1" x14ac:dyDescent="0.25">
      <c r="A44" s="218" t="s">
        <v>68</v>
      </c>
      <c r="B44" s="219"/>
      <c r="C44" s="11">
        <v>1</v>
      </c>
      <c r="D44" s="28"/>
      <c r="E44" s="20"/>
      <c r="F44" s="29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7"/>
      <c r="X44" s="30">
        <f t="shared" si="5"/>
        <v>0</v>
      </c>
    </row>
    <row r="45" spans="1:24" s="1" customFormat="1" ht="13.5" customHeight="1" thickBot="1" x14ac:dyDescent="0.25">
      <c r="A45" s="218" t="s">
        <v>70</v>
      </c>
      <c r="B45" s="219"/>
      <c r="C45" s="11">
        <v>1</v>
      </c>
      <c r="D45" s="28"/>
      <c r="E45" s="20"/>
      <c r="F45" s="29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7"/>
      <c r="X45" s="30">
        <f t="shared" si="5"/>
        <v>0</v>
      </c>
    </row>
    <row r="46" spans="1:24" s="1" customFormat="1" ht="13.5" customHeight="1" thickBot="1" x14ac:dyDescent="0.25">
      <c r="A46" s="218" t="s">
        <v>72</v>
      </c>
      <c r="B46" s="219"/>
      <c r="C46" s="11">
        <v>1</v>
      </c>
      <c r="D46" s="28"/>
      <c r="E46" s="20"/>
      <c r="F46" s="29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7"/>
      <c r="X46" s="30">
        <f t="shared" si="5"/>
        <v>0</v>
      </c>
    </row>
    <row r="47" spans="1:24" s="1" customFormat="1" ht="13.5" customHeight="1" thickBot="1" x14ac:dyDescent="0.25">
      <c r="A47" s="218" t="s">
        <v>74</v>
      </c>
      <c r="B47" s="219"/>
      <c r="C47" s="11">
        <v>1</v>
      </c>
      <c r="D47" s="28"/>
      <c r="E47" s="20"/>
      <c r="F47" s="29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7"/>
      <c r="X47" s="30">
        <f t="shared" si="5"/>
        <v>0</v>
      </c>
    </row>
    <row r="48" spans="1:24" s="1" customFormat="1" thickBot="1" x14ac:dyDescent="0.25">
      <c r="A48" s="20"/>
      <c r="B48" s="20"/>
      <c r="C48" s="20"/>
      <c r="D48" s="20"/>
      <c r="E48" s="20"/>
      <c r="F48" s="31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32" t="s">
        <v>79</v>
      </c>
      <c r="W48" s="220">
        <f>SUM(X29:X47)</f>
        <v>0</v>
      </c>
      <c r="X48" s="221"/>
    </row>
    <row r="49" spans="1:24" s="1" customFormat="1" ht="13.5" customHeight="1" thickBot="1" x14ac:dyDescent="0.25">
      <c r="A49" s="222" t="s">
        <v>80</v>
      </c>
      <c r="B49" s="222"/>
      <c r="C49" s="222"/>
      <c r="D49" s="222"/>
      <c r="E49" s="20"/>
      <c r="F49" s="31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</row>
    <row r="50" spans="1:24" s="1" customFormat="1" thickBot="1" x14ac:dyDescent="0.25">
      <c r="A50" s="218" t="s">
        <v>106</v>
      </c>
      <c r="B50" s="219"/>
      <c r="C50" s="11">
        <v>67</v>
      </c>
      <c r="D50" s="161"/>
      <c r="E50" s="20"/>
      <c r="F50" s="29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7"/>
      <c r="X50" s="33">
        <f>D50*C50</f>
        <v>0</v>
      </c>
    </row>
    <row r="51" spans="1:24" s="1" customFormat="1" ht="13.5" customHeight="1" thickBot="1" x14ac:dyDescent="0.25">
      <c r="A51" s="218" t="s">
        <v>82</v>
      </c>
      <c r="B51" s="219"/>
      <c r="C51" s="11">
        <v>1</v>
      </c>
      <c r="D51" s="28"/>
      <c r="E51" s="20"/>
      <c r="F51" s="29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7"/>
      <c r="X51" s="30">
        <f>D51*C51</f>
        <v>0</v>
      </c>
    </row>
    <row r="52" spans="1:24" s="1" customFormat="1" thickBot="1" x14ac:dyDescent="0.25">
      <c r="A52" s="218" t="s">
        <v>83</v>
      </c>
      <c r="B52" s="219"/>
      <c r="C52" s="11">
        <v>107</v>
      </c>
      <c r="D52" s="161"/>
      <c r="E52" s="20"/>
      <c r="F52" s="31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7"/>
      <c r="X52" s="30">
        <f>D52*C52</f>
        <v>0</v>
      </c>
    </row>
    <row r="53" spans="1:24" s="1" customFormat="1" thickBot="1" x14ac:dyDescent="0.25">
      <c r="A53" s="20"/>
      <c r="B53" s="20"/>
      <c r="C53" s="20"/>
      <c r="D53" s="20"/>
      <c r="E53" s="20"/>
      <c r="F53" s="31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32" t="s">
        <v>79</v>
      </c>
      <c r="W53" s="220">
        <f>SUM(X50:X52)</f>
        <v>0</v>
      </c>
      <c r="X53" s="221"/>
    </row>
    <row r="54" spans="1:24" s="1" customFormat="1" thickBot="1" x14ac:dyDescent="0.25">
      <c r="A54" s="222" t="s">
        <v>107</v>
      </c>
      <c r="B54" s="222"/>
      <c r="C54" s="20" t="s">
        <v>84</v>
      </c>
      <c r="D54" s="20"/>
      <c r="E54" s="20"/>
      <c r="F54" s="31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</row>
    <row r="55" spans="1:24" s="1" customFormat="1" thickBot="1" x14ac:dyDescent="0.25">
      <c r="A55" s="228" t="s">
        <v>86</v>
      </c>
      <c r="B55" s="229"/>
      <c r="C55" s="43">
        <v>489</v>
      </c>
      <c r="D55" s="34">
        <v>3.3780000000000001</v>
      </c>
      <c r="E55" s="20"/>
      <c r="O55" s="20"/>
      <c r="P55" s="20"/>
      <c r="Q55" s="20"/>
      <c r="R55" s="20"/>
      <c r="S55" s="20"/>
      <c r="T55" s="20"/>
      <c r="U55" s="20"/>
      <c r="V55" s="20"/>
      <c r="W55" s="7"/>
      <c r="X55" s="33">
        <f>D55*C55</f>
        <v>1651.8420000000001</v>
      </c>
    </row>
    <row r="56" spans="1:24" s="1" customFormat="1" thickBot="1" x14ac:dyDescent="0.25">
      <c r="A56" s="228" t="s">
        <v>87</v>
      </c>
      <c r="B56" s="229"/>
      <c r="C56" s="43">
        <v>303</v>
      </c>
      <c r="D56" s="35">
        <v>3.6890000000000001</v>
      </c>
      <c r="E56" s="36"/>
      <c r="O56" s="36"/>
      <c r="P56" s="36"/>
      <c r="Q56" s="36"/>
      <c r="R56" s="36"/>
      <c r="S56" s="36"/>
      <c r="T56" s="36"/>
      <c r="U56" s="36"/>
      <c r="V56" s="20"/>
      <c r="W56" s="7"/>
      <c r="X56" s="30">
        <f>D56*C56</f>
        <v>1117.7670000000001</v>
      </c>
    </row>
    <row r="57" spans="1:24" s="1" customFormat="1" thickBot="1" x14ac:dyDescent="0.25">
      <c r="A57" s="228" t="s">
        <v>89</v>
      </c>
      <c r="B57" s="229"/>
      <c r="C57" s="43">
        <v>169</v>
      </c>
      <c r="D57" s="35">
        <v>4.57</v>
      </c>
      <c r="E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95"/>
      <c r="W57" s="2"/>
      <c r="X57" s="30">
        <f>D57*C57</f>
        <v>772.33</v>
      </c>
    </row>
    <row r="58" spans="1:24" s="1" customFormat="1" ht="31.5" customHeight="1" thickBot="1" x14ac:dyDescent="0.25">
      <c r="A58" s="85"/>
      <c r="B58" s="85"/>
      <c r="C58" s="85"/>
      <c r="D58" s="85"/>
      <c r="E58" s="85"/>
      <c r="G58" s="85"/>
      <c r="H58" s="85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233" t="s">
        <v>95</v>
      </c>
      <c r="V58" s="234"/>
      <c r="W58" s="220">
        <f>SUM(X55:X57)</f>
        <v>3541.9390000000003</v>
      </c>
      <c r="X58" s="221"/>
    </row>
    <row r="59" spans="1:24" s="1" customFormat="1" ht="34.5" customHeight="1" thickBot="1" x14ac:dyDescent="0.25">
      <c r="A59" s="303" t="s">
        <v>103</v>
      </c>
      <c r="B59" s="304"/>
      <c r="C59" s="304"/>
      <c r="D59" s="304"/>
      <c r="E59" s="304"/>
      <c r="F59" s="304"/>
      <c r="G59" s="304"/>
      <c r="H59" s="304"/>
      <c r="I59" s="304"/>
      <c r="J59" s="304"/>
      <c r="K59" s="305"/>
      <c r="U59" s="240" t="s">
        <v>96</v>
      </c>
      <c r="V59" s="241"/>
      <c r="W59" s="308">
        <f>SUM(X25,W48,W53)</f>
        <v>0</v>
      </c>
      <c r="X59" s="309"/>
    </row>
    <row r="60" spans="1:24" s="1" customFormat="1" ht="27" customHeight="1" thickBot="1" x14ac:dyDescent="0.25">
      <c r="U60" s="223" t="s">
        <v>110</v>
      </c>
      <c r="V60" s="224"/>
      <c r="W60" s="306"/>
      <c r="X60" s="307"/>
    </row>
    <row r="61" spans="1:24" s="1" customFormat="1" ht="12" x14ac:dyDescent="0.2"/>
    <row r="62" spans="1:24" s="1" customFormat="1" ht="12" x14ac:dyDescent="0.2"/>
    <row r="63" spans="1:24" s="1" customFormat="1" ht="12" x14ac:dyDescent="0.2"/>
    <row r="64" spans="1:24" s="1" customFormat="1" ht="12" x14ac:dyDescent="0.2">
      <c r="T64" s="39"/>
    </row>
    <row r="65" s="1" customFormat="1" ht="12" x14ac:dyDescent="0.2"/>
  </sheetData>
  <mergeCells count="64"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E3:E4"/>
    <mergeCell ref="F3:F4"/>
    <mergeCell ref="G3:G4"/>
    <mergeCell ref="H3:H4"/>
    <mergeCell ref="I3:I4"/>
    <mergeCell ref="T3:T4"/>
    <mergeCell ref="U3:U4"/>
    <mergeCell ref="V3:V4"/>
    <mergeCell ref="L3:L4"/>
    <mergeCell ref="M3:M4"/>
    <mergeCell ref="N3:N4"/>
    <mergeCell ref="P3:P4"/>
    <mergeCell ref="Q3:Q4"/>
    <mergeCell ref="R3:R4"/>
    <mergeCell ref="A37:B37"/>
    <mergeCell ref="A26:X26"/>
    <mergeCell ref="A27:D27"/>
    <mergeCell ref="X27:X28"/>
    <mergeCell ref="A29:B29"/>
    <mergeCell ref="A30:B30"/>
    <mergeCell ref="A31:B31"/>
    <mergeCell ref="A32:B32"/>
    <mergeCell ref="A33:B33"/>
    <mergeCell ref="A34:B34"/>
    <mergeCell ref="A35:B35"/>
    <mergeCell ref="A36:B36"/>
    <mergeCell ref="W48:X48"/>
    <mergeCell ref="A49:D49"/>
    <mergeCell ref="A38:B38"/>
    <mergeCell ref="A39:B39"/>
    <mergeCell ref="A40:B40"/>
    <mergeCell ref="A41:B41"/>
    <mergeCell ref="A42:B42"/>
    <mergeCell ref="A43:B43"/>
    <mergeCell ref="A55:B55"/>
    <mergeCell ref="A44:B44"/>
    <mergeCell ref="A45:B45"/>
    <mergeCell ref="A46:B46"/>
    <mergeCell ref="A47:B47"/>
    <mergeCell ref="A50:B50"/>
    <mergeCell ref="A51:B51"/>
    <mergeCell ref="A52:B52"/>
    <mergeCell ref="W53:X53"/>
    <mergeCell ref="A54:B54"/>
    <mergeCell ref="U60:V60"/>
    <mergeCell ref="W60:X60"/>
    <mergeCell ref="A56:B56"/>
    <mergeCell ref="A57:B57"/>
    <mergeCell ref="U58:V58"/>
    <mergeCell ref="W58:X58"/>
    <mergeCell ref="A59:K59"/>
    <mergeCell ref="U59:V59"/>
    <mergeCell ref="W59:X5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showGridLines="0" topLeftCell="A40" workbookViewId="0">
      <selection sqref="A1:X60"/>
    </sheetView>
  </sheetViews>
  <sheetFormatPr defaultRowHeight="12.75" x14ac:dyDescent="0.2"/>
  <cols>
    <col min="1" max="1" width="9.140625" style="40"/>
    <col min="2" max="2" width="26.140625" style="40" customWidth="1"/>
    <col min="3" max="10" width="9.28515625" style="40" bestFit="1" customWidth="1"/>
    <col min="11" max="11" width="11.42578125" style="40" customWidth="1"/>
    <col min="12" max="14" width="9.28515625" style="40" bestFit="1" customWidth="1"/>
    <col min="15" max="15" width="10.5703125" style="40" bestFit="1" customWidth="1"/>
    <col min="16" max="18" width="9.28515625" style="40" bestFit="1" customWidth="1"/>
    <col min="19" max="19" width="10.42578125" style="40" bestFit="1" customWidth="1"/>
    <col min="20" max="21" width="9.28515625" style="40" bestFit="1" customWidth="1"/>
    <col min="22" max="22" width="9.5703125" style="40" customWidth="1"/>
    <col min="23" max="23" width="11.140625" style="40" customWidth="1"/>
    <col min="24" max="24" width="9.85546875" style="40" bestFit="1" customWidth="1"/>
    <col min="25" max="16384" width="9.140625" style="40"/>
  </cols>
  <sheetData>
    <row r="1" spans="1:24" s="1" customFormat="1" ht="46.5" customHeight="1" thickBot="1" x14ac:dyDescent="0.25">
      <c r="A1" s="181" t="s">
        <v>117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</row>
    <row r="2" spans="1:24" s="1" customFormat="1" ht="25.5" customHeight="1" thickBot="1" x14ac:dyDescent="0.25">
      <c r="A2" s="315" t="s">
        <v>0</v>
      </c>
      <c r="B2" s="184" t="s">
        <v>1</v>
      </c>
      <c r="C2" s="319" t="s">
        <v>2</v>
      </c>
      <c r="D2" s="186"/>
      <c r="E2" s="186"/>
      <c r="F2" s="186"/>
      <c r="G2" s="186"/>
      <c r="H2" s="186"/>
      <c r="I2" s="186"/>
      <c r="J2" s="186"/>
      <c r="K2" s="187"/>
      <c r="L2" s="188" t="s">
        <v>92</v>
      </c>
      <c r="M2" s="189"/>
      <c r="N2" s="189"/>
      <c r="O2" s="190"/>
      <c r="P2" s="191" t="s">
        <v>93</v>
      </c>
      <c r="Q2" s="192"/>
      <c r="R2" s="192"/>
      <c r="S2" s="193"/>
      <c r="T2" s="194" t="s">
        <v>3</v>
      </c>
      <c r="U2" s="195"/>
      <c r="V2" s="195"/>
      <c r="W2" s="196"/>
      <c r="X2" s="197" t="s">
        <v>4</v>
      </c>
    </row>
    <row r="3" spans="1:24" s="1" customFormat="1" ht="13.5" customHeight="1" thickBot="1" x14ac:dyDescent="0.25">
      <c r="A3" s="316"/>
      <c r="B3" s="185"/>
      <c r="C3" s="203" t="s">
        <v>5</v>
      </c>
      <c r="D3" s="201" t="s">
        <v>6</v>
      </c>
      <c r="E3" s="203" t="s">
        <v>5</v>
      </c>
      <c r="F3" s="201" t="s">
        <v>7</v>
      </c>
      <c r="G3" s="203" t="s">
        <v>5</v>
      </c>
      <c r="H3" s="201" t="s">
        <v>8</v>
      </c>
      <c r="I3" s="203" t="s">
        <v>5</v>
      </c>
      <c r="J3" s="201" t="s">
        <v>9</v>
      </c>
      <c r="K3" s="49" t="s">
        <v>10</v>
      </c>
      <c r="L3" s="203" t="s">
        <v>5</v>
      </c>
      <c r="M3" s="211" t="s">
        <v>6</v>
      </c>
      <c r="N3" s="211" t="s">
        <v>7</v>
      </c>
      <c r="O3" s="49" t="s">
        <v>10</v>
      </c>
      <c r="P3" s="203" t="s">
        <v>5</v>
      </c>
      <c r="Q3" s="216" t="s">
        <v>6</v>
      </c>
      <c r="R3" s="216" t="s">
        <v>7</v>
      </c>
      <c r="S3" s="49" t="s">
        <v>10</v>
      </c>
      <c r="T3" s="203" t="s">
        <v>5</v>
      </c>
      <c r="U3" s="205" t="s">
        <v>6</v>
      </c>
      <c r="V3" s="205" t="s">
        <v>7</v>
      </c>
      <c r="W3" s="49" t="s">
        <v>10</v>
      </c>
      <c r="X3" s="198"/>
    </row>
    <row r="4" spans="1:24" s="1" customFormat="1" ht="63.75" customHeight="1" thickBot="1" x14ac:dyDescent="0.25">
      <c r="A4" s="316"/>
      <c r="B4" s="185"/>
      <c r="C4" s="204"/>
      <c r="D4" s="202"/>
      <c r="E4" s="204"/>
      <c r="F4" s="202"/>
      <c r="G4" s="204"/>
      <c r="H4" s="202"/>
      <c r="I4" s="204"/>
      <c r="J4" s="202"/>
      <c r="K4" s="3" t="s">
        <v>11</v>
      </c>
      <c r="L4" s="204"/>
      <c r="M4" s="212"/>
      <c r="N4" s="212"/>
      <c r="O4" s="3" t="s">
        <v>12</v>
      </c>
      <c r="P4" s="204"/>
      <c r="Q4" s="217"/>
      <c r="R4" s="217"/>
      <c r="S4" s="3" t="s">
        <v>13</v>
      </c>
      <c r="T4" s="204"/>
      <c r="U4" s="206"/>
      <c r="V4" s="206"/>
      <c r="W4" s="3" t="s">
        <v>14</v>
      </c>
      <c r="X4" s="41" t="s">
        <v>15</v>
      </c>
    </row>
    <row r="5" spans="1:24" s="1" customFormat="1" ht="13.5" customHeight="1" thickBot="1" x14ac:dyDescent="0.25">
      <c r="A5" s="317"/>
      <c r="B5" s="318"/>
      <c r="C5" s="4" t="s">
        <v>16</v>
      </c>
      <c r="D5" s="5" t="s">
        <v>17</v>
      </c>
      <c r="E5" s="4" t="s">
        <v>18</v>
      </c>
      <c r="F5" s="5" t="s">
        <v>19</v>
      </c>
      <c r="G5" s="4" t="s">
        <v>20</v>
      </c>
      <c r="H5" s="5" t="s">
        <v>21</v>
      </c>
      <c r="I5" s="4" t="s">
        <v>22</v>
      </c>
      <c r="J5" s="5" t="s">
        <v>23</v>
      </c>
      <c r="K5" s="2" t="s">
        <v>24</v>
      </c>
      <c r="L5" s="4" t="s">
        <v>25</v>
      </c>
      <c r="M5" s="6" t="s">
        <v>26</v>
      </c>
      <c r="N5" s="6" t="s">
        <v>27</v>
      </c>
      <c r="O5" s="7" t="s">
        <v>28</v>
      </c>
      <c r="P5" s="4" t="s">
        <v>29</v>
      </c>
      <c r="Q5" s="8" t="s">
        <v>30</v>
      </c>
      <c r="R5" s="8" t="s">
        <v>31</v>
      </c>
      <c r="S5" s="7" t="s">
        <v>32</v>
      </c>
      <c r="T5" s="4" t="s">
        <v>33</v>
      </c>
      <c r="U5" s="9" t="s">
        <v>34</v>
      </c>
      <c r="V5" s="9" t="s">
        <v>35</v>
      </c>
      <c r="W5" s="155" t="s">
        <v>36</v>
      </c>
      <c r="X5" s="42"/>
    </row>
    <row r="6" spans="1:24" s="1" customFormat="1" thickBot="1" x14ac:dyDescent="0.25">
      <c r="A6" s="97" t="s">
        <v>37</v>
      </c>
      <c r="B6" s="10" t="s">
        <v>38</v>
      </c>
      <c r="C6" s="162">
        <v>2</v>
      </c>
      <c r="D6" s="156"/>
      <c r="E6" s="162">
        <v>1</v>
      </c>
      <c r="F6" s="156"/>
      <c r="G6" s="162">
        <v>2</v>
      </c>
      <c r="H6" s="156"/>
      <c r="I6" s="163">
        <v>1</v>
      </c>
      <c r="J6" s="12"/>
      <c r="K6" s="13">
        <f t="shared" ref="K6:K24" si="0">(C6*D6)+(E6*F6)+(G6*H6)+(I6*J6)</f>
        <v>0</v>
      </c>
      <c r="L6" s="14">
        <v>1</v>
      </c>
      <c r="M6" s="158"/>
      <c r="N6" s="158"/>
      <c r="O6" s="15">
        <f>(L6*M6)+N6</f>
        <v>0</v>
      </c>
      <c r="P6" s="14">
        <v>1</v>
      </c>
      <c r="Q6" s="159"/>
      <c r="R6" s="159"/>
      <c r="S6" s="15">
        <f t="shared" ref="S6:S24" si="1">(P6*Q6)+R6</f>
        <v>0</v>
      </c>
      <c r="T6" s="14">
        <v>1</v>
      </c>
      <c r="U6" s="160"/>
      <c r="V6" s="160"/>
      <c r="W6" s="16">
        <f>(T6*U6)+V6</f>
        <v>0</v>
      </c>
      <c r="X6" s="17">
        <f t="shared" ref="X6:X24" si="2">K6+O6+S6+W6</f>
        <v>0</v>
      </c>
    </row>
    <row r="7" spans="1:24" s="1" customFormat="1" thickBot="1" x14ac:dyDescent="0.25">
      <c r="A7" s="97" t="s">
        <v>39</v>
      </c>
      <c r="B7" s="10" t="s">
        <v>40</v>
      </c>
      <c r="C7" s="162">
        <v>1</v>
      </c>
      <c r="D7" s="156"/>
      <c r="E7" s="162">
        <v>1</v>
      </c>
      <c r="F7" s="156"/>
      <c r="G7" s="162">
        <v>1</v>
      </c>
      <c r="H7" s="156"/>
      <c r="I7" s="163">
        <v>1</v>
      </c>
      <c r="J7" s="12"/>
      <c r="K7" s="13">
        <f t="shared" si="0"/>
        <v>0</v>
      </c>
      <c r="L7" s="14">
        <v>1</v>
      </c>
      <c r="M7" s="158"/>
      <c r="N7" s="158"/>
      <c r="O7" s="15">
        <f t="shared" ref="O7:O24" si="3">(L7*M7)+N7</f>
        <v>0</v>
      </c>
      <c r="P7" s="14">
        <v>1</v>
      </c>
      <c r="Q7" s="159"/>
      <c r="R7" s="159"/>
      <c r="S7" s="15">
        <f t="shared" si="1"/>
        <v>0</v>
      </c>
      <c r="T7" s="14">
        <v>1</v>
      </c>
      <c r="U7" s="160"/>
      <c r="V7" s="160"/>
      <c r="W7" s="16">
        <f t="shared" ref="W7:W24" si="4">(T7*U7)+V7</f>
        <v>0</v>
      </c>
      <c r="X7" s="17">
        <f t="shared" si="2"/>
        <v>0</v>
      </c>
    </row>
    <row r="8" spans="1:24" s="1" customFormat="1" thickBot="1" x14ac:dyDescent="0.25">
      <c r="A8" s="97" t="s">
        <v>41</v>
      </c>
      <c r="B8" s="10" t="s">
        <v>42</v>
      </c>
      <c r="C8" s="162">
        <v>1</v>
      </c>
      <c r="D8" s="156"/>
      <c r="E8" s="162">
        <v>1</v>
      </c>
      <c r="F8" s="156"/>
      <c r="G8" s="162">
        <v>1</v>
      </c>
      <c r="H8" s="156"/>
      <c r="I8" s="163">
        <v>1</v>
      </c>
      <c r="J8" s="12"/>
      <c r="K8" s="13">
        <f t="shared" si="0"/>
        <v>0</v>
      </c>
      <c r="L8" s="14">
        <v>1</v>
      </c>
      <c r="M8" s="158"/>
      <c r="N8" s="158"/>
      <c r="O8" s="15">
        <f t="shared" si="3"/>
        <v>0</v>
      </c>
      <c r="P8" s="14">
        <v>1</v>
      </c>
      <c r="Q8" s="159"/>
      <c r="R8" s="159"/>
      <c r="S8" s="15">
        <f t="shared" si="1"/>
        <v>0</v>
      </c>
      <c r="T8" s="14">
        <v>1</v>
      </c>
      <c r="U8" s="160"/>
      <c r="V8" s="160"/>
      <c r="W8" s="16">
        <f t="shared" si="4"/>
        <v>0</v>
      </c>
      <c r="X8" s="17">
        <f t="shared" si="2"/>
        <v>0</v>
      </c>
    </row>
    <row r="9" spans="1:24" s="1" customFormat="1" thickBot="1" x14ac:dyDescent="0.25">
      <c r="A9" s="97" t="s">
        <v>43</v>
      </c>
      <c r="B9" s="10" t="s">
        <v>44</v>
      </c>
      <c r="C9" s="162">
        <v>1</v>
      </c>
      <c r="D9" s="156"/>
      <c r="E9" s="162">
        <v>1</v>
      </c>
      <c r="F9" s="156"/>
      <c r="G9" s="162">
        <v>1</v>
      </c>
      <c r="H9" s="156"/>
      <c r="I9" s="163">
        <v>1</v>
      </c>
      <c r="J9" s="12"/>
      <c r="K9" s="13">
        <f t="shared" si="0"/>
        <v>0</v>
      </c>
      <c r="L9" s="14">
        <v>1</v>
      </c>
      <c r="M9" s="158"/>
      <c r="N9" s="158"/>
      <c r="O9" s="15">
        <f t="shared" si="3"/>
        <v>0</v>
      </c>
      <c r="P9" s="14">
        <v>1</v>
      </c>
      <c r="Q9" s="159"/>
      <c r="R9" s="159"/>
      <c r="S9" s="15">
        <f t="shared" si="1"/>
        <v>0</v>
      </c>
      <c r="T9" s="14">
        <v>1</v>
      </c>
      <c r="U9" s="160"/>
      <c r="V9" s="160"/>
      <c r="W9" s="16">
        <f t="shared" si="4"/>
        <v>0</v>
      </c>
      <c r="X9" s="17">
        <f t="shared" si="2"/>
        <v>0</v>
      </c>
    </row>
    <row r="10" spans="1:24" s="1" customFormat="1" thickBot="1" x14ac:dyDescent="0.25">
      <c r="A10" s="97" t="s">
        <v>45</v>
      </c>
      <c r="B10" s="10" t="s">
        <v>46</v>
      </c>
      <c r="C10" s="162">
        <v>4</v>
      </c>
      <c r="D10" s="156"/>
      <c r="E10" s="162">
        <v>1</v>
      </c>
      <c r="F10" s="156"/>
      <c r="G10" s="162">
        <v>4</v>
      </c>
      <c r="H10" s="156"/>
      <c r="I10" s="163">
        <v>1</v>
      </c>
      <c r="J10" s="12"/>
      <c r="K10" s="13">
        <f t="shared" si="0"/>
        <v>0</v>
      </c>
      <c r="L10" s="14">
        <v>1</v>
      </c>
      <c r="M10" s="158"/>
      <c r="N10" s="158"/>
      <c r="O10" s="15">
        <f t="shared" si="3"/>
        <v>0</v>
      </c>
      <c r="P10" s="14">
        <v>1</v>
      </c>
      <c r="Q10" s="159"/>
      <c r="R10" s="159"/>
      <c r="S10" s="15">
        <f t="shared" si="1"/>
        <v>0</v>
      </c>
      <c r="T10" s="14">
        <v>1</v>
      </c>
      <c r="U10" s="160"/>
      <c r="V10" s="160"/>
      <c r="W10" s="16">
        <f t="shared" si="4"/>
        <v>0</v>
      </c>
      <c r="X10" s="17">
        <f t="shared" si="2"/>
        <v>0</v>
      </c>
    </row>
    <row r="11" spans="1:24" s="1" customFormat="1" thickBot="1" x14ac:dyDescent="0.25">
      <c r="A11" s="97" t="s">
        <v>47</v>
      </c>
      <c r="B11" s="10" t="s">
        <v>48</v>
      </c>
      <c r="C11" s="162">
        <v>4</v>
      </c>
      <c r="D11" s="156"/>
      <c r="E11" s="162">
        <v>1</v>
      </c>
      <c r="F11" s="156"/>
      <c r="G11" s="162">
        <v>4</v>
      </c>
      <c r="H11" s="156"/>
      <c r="I11" s="163">
        <v>1</v>
      </c>
      <c r="J11" s="12"/>
      <c r="K11" s="13">
        <f t="shared" si="0"/>
        <v>0</v>
      </c>
      <c r="L11" s="14">
        <v>1</v>
      </c>
      <c r="M11" s="158"/>
      <c r="N11" s="158"/>
      <c r="O11" s="15">
        <f t="shared" si="3"/>
        <v>0</v>
      </c>
      <c r="P11" s="14">
        <v>1</v>
      </c>
      <c r="Q11" s="159"/>
      <c r="R11" s="159"/>
      <c r="S11" s="15">
        <f t="shared" si="1"/>
        <v>0</v>
      </c>
      <c r="T11" s="14">
        <v>1</v>
      </c>
      <c r="U11" s="160"/>
      <c r="V11" s="160"/>
      <c r="W11" s="16">
        <f t="shared" si="4"/>
        <v>0</v>
      </c>
      <c r="X11" s="17">
        <f t="shared" si="2"/>
        <v>0</v>
      </c>
    </row>
    <row r="12" spans="1:24" s="1" customFormat="1" thickBot="1" x14ac:dyDescent="0.25">
      <c r="A12" s="97" t="s">
        <v>49</v>
      </c>
      <c r="B12" s="10" t="s">
        <v>50</v>
      </c>
      <c r="C12" s="162">
        <v>21</v>
      </c>
      <c r="D12" s="156"/>
      <c r="E12" s="162">
        <v>1</v>
      </c>
      <c r="F12" s="156"/>
      <c r="G12" s="162">
        <v>16</v>
      </c>
      <c r="H12" s="156"/>
      <c r="I12" s="163">
        <v>4</v>
      </c>
      <c r="J12" s="12"/>
      <c r="K12" s="13">
        <f t="shared" si="0"/>
        <v>0</v>
      </c>
      <c r="L12" s="14">
        <v>1</v>
      </c>
      <c r="M12" s="158"/>
      <c r="N12" s="158"/>
      <c r="O12" s="15">
        <f t="shared" si="3"/>
        <v>0</v>
      </c>
      <c r="P12" s="14">
        <v>1</v>
      </c>
      <c r="Q12" s="159"/>
      <c r="R12" s="159"/>
      <c r="S12" s="15">
        <f t="shared" si="1"/>
        <v>0</v>
      </c>
      <c r="T12" s="14">
        <v>1</v>
      </c>
      <c r="U12" s="160"/>
      <c r="V12" s="160"/>
      <c r="W12" s="16">
        <f t="shared" si="4"/>
        <v>0</v>
      </c>
      <c r="X12" s="17">
        <f t="shared" si="2"/>
        <v>0</v>
      </c>
    </row>
    <row r="13" spans="1:24" s="1" customFormat="1" thickBot="1" x14ac:dyDescent="0.25">
      <c r="A13" s="97" t="s">
        <v>51</v>
      </c>
      <c r="B13" s="10" t="s">
        <v>105</v>
      </c>
      <c r="C13" s="162">
        <v>21</v>
      </c>
      <c r="D13" s="156"/>
      <c r="E13" s="162">
        <v>1</v>
      </c>
      <c r="F13" s="156"/>
      <c r="G13" s="162">
        <v>16</v>
      </c>
      <c r="H13" s="156"/>
      <c r="I13" s="163">
        <v>4</v>
      </c>
      <c r="J13" s="12"/>
      <c r="K13" s="13">
        <f t="shared" si="0"/>
        <v>0</v>
      </c>
      <c r="L13" s="14">
        <v>1</v>
      </c>
      <c r="M13" s="158"/>
      <c r="N13" s="158"/>
      <c r="O13" s="15">
        <f t="shared" si="3"/>
        <v>0</v>
      </c>
      <c r="P13" s="14">
        <v>1</v>
      </c>
      <c r="Q13" s="159"/>
      <c r="R13" s="159"/>
      <c r="S13" s="15">
        <f t="shared" si="1"/>
        <v>0</v>
      </c>
      <c r="T13" s="14">
        <v>1</v>
      </c>
      <c r="U13" s="160"/>
      <c r="V13" s="160"/>
      <c r="W13" s="16">
        <f t="shared" si="4"/>
        <v>0</v>
      </c>
      <c r="X13" s="17">
        <f t="shared" si="2"/>
        <v>0</v>
      </c>
    </row>
    <row r="14" spans="1:24" s="1" customFormat="1" thickBot="1" x14ac:dyDescent="0.25">
      <c r="A14" s="97" t="s">
        <v>53</v>
      </c>
      <c r="B14" s="10" t="s">
        <v>54</v>
      </c>
      <c r="C14" s="162">
        <v>2</v>
      </c>
      <c r="D14" s="156"/>
      <c r="E14" s="162">
        <v>1</v>
      </c>
      <c r="F14" s="156"/>
      <c r="G14" s="162">
        <v>1</v>
      </c>
      <c r="H14" s="156"/>
      <c r="I14" s="163">
        <v>1</v>
      </c>
      <c r="J14" s="12"/>
      <c r="K14" s="13">
        <f t="shared" si="0"/>
        <v>0</v>
      </c>
      <c r="L14" s="14">
        <v>1</v>
      </c>
      <c r="M14" s="158"/>
      <c r="N14" s="158"/>
      <c r="O14" s="15">
        <f t="shared" si="3"/>
        <v>0</v>
      </c>
      <c r="P14" s="14">
        <v>1</v>
      </c>
      <c r="Q14" s="159"/>
      <c r="R14" s="159"/>
      <c r="S14" s="15">
        <f t="shared" si="1"/>
        <v>0</v>
      </c>
      <c r="T14" s="14">
        <v>1</v>
      </c>
      <c r="U14" s="160"/>
      <c r="V14" s="160"/>
      <c r="W14" s="16">
        <f t="shared" si="4"/>
        <v>0</v>
      </c>
      <c r="X14" s="17">
        <f t="shared" si="2"/>
        <v>0</v>
      </c>
    </row>
    <row r="15" spans="1:24" s="1" customFormat="1" thickBot="1" x14ac:dyDescent="0.25">
      <c r="A15" s="97" t="s">
        <v>55</v>
      </c>
      <c r="B15" s="10" t="s">
        <v>56</v>
      </c>
      <c r="C15" s="162">
        <v>28</v>
      </c>
      <c r="D15" s="156"/>
      <c r="E15" s="162">
        <v>5</v>
      </c>
      <c r="F15" s="156"/>
      <c r="G15" s="162">
        <v>18</v>
      </c>
      <c r="H15" s="156"/>
      <c r="I15" s="163">
        <v>2</v>
      </c>
      <c r="J15" s="12"/>
      <c r="K15" s="13">
        <f t="shared" si="0"/>
        <v>0</v>
      </c>
      <c r="L15" s="14">
        <v>1</v>
      </c>
      <c r="M15" s="158"/>
      <c r="N15" s="158"/>
      <c r="O15" s="15">
        <f t="shared" si="3"/>
        <v>0</v>
      </c>
      <c r="P15" s="14">
        <v>1</v>
      </c>
      <c r="Q15" s="159"/>
      <c r="R15" s="159"/>
      <c r="S15" s="15">
        <f t="shared" si="1"/>
        <v>0</v>
      </c>
      <c r="T15" s="14">
        <v>1</v>
      </c>
      <c r="U15" s="160"/>
      <c r="V15" s="160"/>
      <c r="W15" s="16">
        <f t="shared" si="4"/>
        <v>0</v>
      </c>
      <c r="X15" s="17">
        <f t="shared" si="2"/>
        <v>0</v>
      </c>
    </row>
    <row r="16" spans="1:24" s="1" customFormat="1" thickBot="1" x14ac:dyDescent="0.25">
      <c r="A16" s="97" t="s">
        <v>57</v>
      </c>
      <c r="B16" s="10" t="s">
        <v>58</v>
      </c>
      <c r="C16" s="162">
        <v>4</v>
      </c>
      <c r="D16" s="156"/>
      <c r="E16" s="162">
        <v>1</v>
      </c>
      <c r="F16" s="156"/>
      <c r="G16" s="162">
        <v>5</v>
      </c>
      <c r="H16" s="156"/>
      <c r="I16" s="163">
        <v>1</v>
      </c>
      <c r="J16" s="12"/>
      <c r="K16" s="13">
        <f t="shared" si="0"/>
        <v>0</v>
      </c>
      <c r="L16" s="14">
        <v>1</v>
      </c>
      <c r="M16" s="158"/>
      <c r="N16" s="158"/>
      <c r="O16" s="15">
        <f t="shared" si="3"/>
        <v>0</v>
      </c>
      <c r="P16" s="14">
        <v>1</v>
      </c>
      <c r="Q16" s="159"/>
      <c r="R16" s="159"/>
      <c r="S16" s="15">
        <f t="shared" si="1"/>
        <v>0</v>
      </c>
      <c r="T16" s="14">
        <v>1</v>
      </c>
      <c r="U16" s="160"/>
      <c r="V16" s="160"/>
      <c r="W16" s="16">
        <f t="shared" si="4"/>
        <v>0</v>
      </c>
      <c r="X16" s="17">
        <f t="shared" si="2"/>
        <v>0</v>
      </c>
    </row>
    <row r="17" spans="1:24" s="1" customFormat="1" thickBot="1" x14ac:dyDescent="0.25">
      <c r="A17" s="97" t="s">
        <v>59</v>
      </c>
      <c r="B17" s="10" t="s">
        <v>60</v>
      </c>
      <c r="C17" s="162">
        <v>73</v>
      </c>
      <c r="D17" s="156"/>
      <c r="E17" s="162">
        <v>10</v>
      </c>
      <c r="F17" s="156"/>
      <c r="G17" s="162">
        <v>14</v>
      </c>
      <c r="H17" s="156"/>
      <c r="I17" s="163">
        <v>5</v>
      </c>
      <c r="J17" s="12"/>
      <c r="K17" s="13">
        <f t="shared" si="0"/>
        <v>0</v>
      </c>
      <c r="L17" s="14">
        <v>1</v>
      </c>
      <c r="M17" s="158"/>
      <c r="N17" s="158"/>
      <c r="O17" s="15">
        <f t="shared" si="3"/>
        <v>0</v>
      </c>
      <c r="P17" s="14">
        <v>1</v>
      </c>
      <c r="Q17" s="159"/>
      <c r="R17" s="159"/>
      <c r="S17" s="15">
        <f t="shared" si="1"/>
        <v>0</v>
      </c>
      <c r="T17" s="14">
        <v>1</v>
      </c>
      <c r="U17" s="160"/>
      <c r="V17" s="160"/>
      <c r="W17" s="16">
        <f t="shared" si="4"/>
        <v>0</v>
      </c>
      <c r="X17" s="17">
        <f t="shared" si="2"/>
        <v>0</v>
      </c>
    </row>
    <row r="18" spans="1:24" s="1" customFormat="1" thickBot="1" x14ac:dyDescent="0.25">
      <c r="A18" s="97" t="s">
        <v>61</v>
      </c>
      <c r="B18" s="10" t="s">
        <v>62</v>
      </c>
      <c r="C18" s="162">
        <v>36</v>
      </c>
      <c r="D18" s="156"/>
      <c r="E18" s="162">
        <v>4</v>
      </c>
      <c r="F18" s="156"/>
      <c r="G18" s="162">
        <v>13</v>
      </c>
      <c r="H18" s="156"/>
      <c r="I18" s="163">
        <v>2</v>
      </c>
      <c r="J18" s="12"/>
      <c r="K18" s="13">
        <f t="shared" si="0"/>
        <v>0</v>
      </c>
      <c r="L18" s="14">
        <v>1</v>
      </c>
      <c r="M18" s="158"/>
      <c r="N18" s="158"/>
      <c r="O18" s="15">
        <f t="shared" si="3"/>
        <v>0</v>
      </c>
      <c r="P18" s="14">
        <v>1</v>
      </c>
      <c r="Q18" s="159"/>
      <c r="R18" s="159"/>
      <c r="S18" s="15">
        <f t="shared" si="1"/>
        <v>0</v>
      </c>
      <c r="T18" s="14">
        <v>1</v>
      </c>
      <c r="U18" s="160"/>
      <c r="V18" s="160"/>
      <c r="W18" s="16">
        <f t="shared" si="4"/>
        <v>0</v>
      </c>
      <c r="X18" s="17">
        <f t="shared" si="2"/>
        <v>0</v>
      </c>
    </row>
    <row r="19" spans="1:24" s="1" customFormat="1" thickBot="1" x14ac:dyDescent="0.25">
      <c r="A19" s="97" t="s">
        <v>63</v>
      </c>
      <c r="B19" s="10" t="s">
        <v>64</v>
      </c>
      <c r="C19" s="162">
        <v>2</v>
      </c>
      <c r="D19" s="156"/>
      <c r="E19" s="162">
        <v>1</v>
      </c>
      <c r="F19" s="156"/>
      <c r="G19" s="162">
        <v>2</v>
      </c>
      <c r="H19" s="156"/>
      <c r="I19" s="163">
        <v>1</v>
      </c>
      <c r="J19" s="12"/>
      <c r="K19" s="13">
        <f t="shared" si="0"/>
        <v>0</v>
      </c>
      <c r="L19" s="14">
        <v>1</v>
      </c>
      <c r="M19" s="158"/>
      <c r="N19" s="158"/>
      <c r="O19" s="15">
        <f t="shared" si="3"/>
        <v>0</v>
      </c>
      <c r="P19" s="14">
        <v>1</v>
      </c>
      <c r="Q19" s="159"/>
      <c r="R19" s="159"/>
      <c r="S19" s="15">
        <f t="shared" si="1"/>
        <v>0</v>
      </c>
      <c r="T19" s="14">
        <v>1</v>
      </c>
      <c r="U19" s="160"/>
      <c r="V19" s="160"/>
      <c r="W19" s="16">
        <f t="shared" si="4"/>
        <v>0</v>
      </c>
      <c r="X19" s="17">
        <f t="shared" si="2"/>
        <v>0</v>
      </c>
    </row>
    <row r="20" spans="1:24" s="1" customFormat="1" thickBot="1" x14ac:dyDescent="0.25">
      <c r="A20" s="97" t="s">
        <v>65</v>
      </c>
      <c r="B20" s="10" t="s">
        <v>66</v>
      </c>
      <c r="C20" s="162">
        <v>5</v>
      </c>
      <c r="D20" s="156"/>
      <c r="E20" s="162">
        <v>1</v>
      </c>
      <c r="F20" s="156"/>
      <c r="G20" s="162">
        <v>8</v>
      </c>
      <c r="H20" s="156"/>
      <c r="I20" s="163">
        <v>1</v>
      </c>
      <c r="J20" s="12"/>
      <c r="K20" s="13">
        <f t="shared" si="0"/>
        <v>0</v>
      </c>
      <c r="L20" s="14">
        <v>1</v>
      </c>
      <c r="M20" s="158"/>
      <c r="N20" s="158"/>
      <c r="O20" s="15">
        <f t="shared" si="3"/>
        <v>0</v>
      </c>
      <c r="P20" s="14">
        <v>1</v>
      </c>
      <c r="Q20" s="159"/>
      <c r="R20" s="159"/>
      <c r="S20" s="15">
        <f t="shared" si="1"/>
        <v>0</v>
      </c>
      <c r="T20" s="14">
        <v>1</v>
      </c>
      <c r="U20" s="160"/>
      <c r="V20" s="160"/>
      <c r="W20" s="16">
        <f t="shared" si="4"/>
        <v>0</v>
      </c>
      <c r="X20" s="17">
        <f t="shared" si="2"/>
        <v>0</v>
      </c>
    </row>
    <row r="21" spans="1:24" s="1" customFormat="1" thickBot="1" x14ac:dyDescent="0.25">
      <c r="A21" s="97" t="s">
        <v>67</v>
      </c>
      <c r="B21" s="10" t="s">
        <v>68</v>
      </c>
      <c r="C21" s="162">
        <v>1</v>
      </c>
      <c r="D21" s="156"/>
      <c r="E21" s="162">
        <v>1</v>
      </c>
      <c r="F21" s="156"/>
      <c r="G21" s="162">
        <v>2</v>
      </c>
      <c r="H21" s="156"/>
      <c r="I21" s="163">
        <v>1</v>
      </c>
      <c r="J21" s="12"/>
      <c r="K21" s="13">
        <f t="shared" si="0"/>
        <v>0</v>
      </c>
      <c r="L21" s="14">
        <v>1</v>
      </c>
      <c r="M21" s="158"/>
      <c r="N21" s="158"/>
      <c r="O21" s="15">
        <f t="shared" si="3"/>
        <v>0</v>
      </c>
      <c r="P21" s="14">
        <v>1</v>
      </c>
      <c r="Q21" s="159"/>
      <c r="R21" s="159"/>
      <c r="S21" s="15">
        <f t="shared" si="1"/>
        <v>0</v>
      </c>
      <c r="T21" s="14">
        <v>1</v>
      </c>
      <c r="U21" s="160"/>
      <c r="V21" s="160"/>
      <c r="W21" s="16">
        <f t="shared" si="4"/>
        <v>0</v>
      </c>
      <c r="X21" s="17">
        <f t="shared" si="2"/>
        <v>0</v>
      </c>
    </row>
    <row r="22" spans="1:24" s="1" customFormat="1" thickBot="1" x14ac:dyDescent="0.25">
      <c r="A22" s="97" t="s">
        <v>69</v>
      </c>
      <c r="B22" s="10" t="s">
        <v>70</v>
      </c>
      <c r="C22" s="162">
        <v>2</v>
      </c>
      <c r="D22" s="156"/>
      <c r="E22" s="162">
        <v>1</v>
      </c>
      <c r="F22" s="156"/>
      <c r="G22" s="162">
        <v>7</v>
      </c>
      <c r="H22" s="156"/>
      <c r="I22" s="163">
        <v>1</v>
      </c>
      <c r="J22" s="12"/>
      <c r="K22" s="13">
        <f t="shared" si="0"/>
        <v>0</v>
      </c>
      <c r="L22" s="14">
        <v>1</v>
      </c>
      <c r="M22" s="158"/>
      <c r="N22" s="158"/>
      <c r="O22" s="15">
        <f t="shared" si="3"/>
        <v>0</v>
      </c>
      <c r="P22" s="14">
        <v>1</v>
      </c>
      <c r="Q22" s="159"/>
      <c r="R22" s="159"/>
      <c r="S22" s="15">
        <f t="shared" si="1"/>
        <v>0</v>
      </c>
      <c r="T22" s="14">
        <v>1</v>
      </c>
      <c r="U22" s="160"/>
      <c r="V22" s="160"/>
      <c r="W22" s="16">
        <f t="shared" si="4"/>
        <v>0</v>
      </c>
      <c r="X22" s="17">
        <f t="shared" si="2"/>
        <v>0</v>
      </c>
    </row>
    <row r="23" spans="1:24" s="1" customFormat="1" thickBot="1" x14ac:dyDescent="0.25">
      <c r="A23" s="97" t="s">
        <v>71</v>
      </c>
      <c r="B23" s="10" t="s">
        <v>72</v>
      </c>
      <c r="C23" s="162">
        <v>1</v>
      </c>
      <c r="D23" s="156"/>
      <c r="E23" s="162">
        <v>1</v>
      </c>
      <c r="F23" s="156"/>
      <c r="G23" s="162">
        <v>1</v>
      </c>
      <c r="H23" s="156"/>
      <c r="I23" s="163">
        <v>1</v>
      </c>
      <c r="J23" s="12"/>
      <c r="K23" s="13">
        <f t="shared" si="0"/>
        <v>0</v>
      </c>
      <c r="L23" s="14">
        <v>1</v>
      </c>
      <c r="M23" s="158"/>
      <c r="N23" s="158"/>
      <c r="O23" s="15">
        <f t="shared" si="3"/>
        <v>0</v>
      </c>
      <c r="P23" s="14">
        <v>1</v>
      </c>
      <c r="Q23" s="159"/>
      <c r="R23" s="159"/>
      <c r="S23" s="15">
        <f t="shared" si="1"/>
        <v>0</v>
      </c>
      <c r="T23" s="14">
        <v>1</v>
      </c>
      <c r="U23" s="160"/>
      <c r="V23" s="160"/>
      <c r="W23" s="16">
        <f t="shared" si="4"/>
        <v>0</v>
      </c>
      <c r="X23" s="17">
        <f t="shared" si="2"/>
        <v>0</v>
      </c>
    </row>
    <row r="24" spans="1:24" s="1" customFormat="1" thickBot="1" x14ac:dyDescent="0.25">
      <c r="A24" s="97" t="s">
        <v>73</v>
      </c>
      <c r="B24" s="10" t="s">
        <v>74</v>
      </c>
      <c r="C24" s="164">
        <v>1</v>
      </c>
      <c r="D24" s="156"/>
      <c r="E24" s="164">
        <v>1</v>
      </c>
      <c r="F24" s="156"/>
      <c r="G24" s="164">
        <v>1</v>
      </c>
      <c r="H24" s="156"/>
      <c r="I24" s="165">
        <v>1</v>
      </c>
      <c r="J24" s="12"/>
      <c r="K24" s="13">
        <f t="shared" si="0"/>
        <v>0</v>
      </c>
      <c r="L24" s="14">
        <v>1</v>
      </c>
      <c r="M24" s="158"/>
      <c r="N24" s="158"/>
      <c r="O24" s="15">
        <f t="shared" si="3"/>
        <v>0</v>
      </c>
      <c r="P24" s="14">
        <v>1</v>
      </c>
      <c r="Q24" s="159"/>
      <c r="R24" s="159"/>
      <c r="S24" s="15">
        <f t="shared" si="1"/>
        <v>0</v>
      </c>
      <c r="T24" s="14">
        <v>1</v>
      </c>
      <c r="U24" s="160"/>
      <c r="V24" s="160"/>
      <c r="W24" s="16">
        <f t="shared" si="4"/>
        <v>0</v>
      </c>
      <c r="X24" s="17">
        <f t="shared" si="2"/>
        <v>0</v>
      </c>
    </row>
    <row r="25" spans="1:24" s="1" customFormat="1" ht="20.25" customHeight="1" thickBot="1" x14ac:dyDescent="0.25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45">
        <f>SUM(X6:X24)</f>
        <v>0</v>
      </c>
    </row>
    <row r="26" spans="1:24" s="1" customFormat="1" ht="15" customHeight="1" thickBot="1" x14ac:dyDescent="0.25">
      <c r="A26" s="213" t="s">
        <v>75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5"/>
    </row>
    <row r="27" spans="1:24" s="1" customFormat="1" thickBot="1" x14ac:dyDescent="0.25">
      <c r="A27" s="310" t="s">
        <v>76</v>
      </c>
      <c r="B27" s="311"/>
      <c r="C27" s="311"/>
      <c r="D27" s="312"/>
      <c r="E27" s="20"/>
      <c r="F27" s="21"/>
      <c r="G27" s="21"/>
      <c r="H27" s="21"/>
      <c r="I27" s="21"/>
      <c r="J27" s="21"/>
      <c r="K27" s="20"/>
      <c r="L27" s="22"/>
      <c r="M27" s="21"/>
      <c r="N27" s="21"/>
      <c r="O27" s="20"/>
      <c r="P27" s="22"/>
      <c r="Q27" s="21"/>
      <c r="R27" s="21"/>
      <c r="S27" s="20"/>
      <c r="T27" s="22"/>
      <c r="U27" s="21"/>
      <c r="V27" s="21"/>
      <c r="W27" s="7"/>
      <c r="X27" s="313"/>
    </row>
    <row r="28" spans="1:24" s="1" customFormat="1" ht="13.5" customHeight="1" thickBot="1" x14ac:dyDescent="0.25">
      <c r="A28" s="98"/>
      <c r="B28" s="24"/>
      <c r="C28" s="25" t="s">
        <v>77</v>
      </c>
      <c r="D28" s="25" t="s">
        <v>78</v>
      </c>
      <c r="E28" s="20"/>
      <c r="F28" s="26"/>
      <c r="G28" s="21"/>
      <c r="H28" s="21"/>
      <c r="I28" s="21"/>
      <c r="J28" s="21"/>
      <c r="K28" s="20"/>
      <c r="L28" s="22"/>
      <c r="M28" s="21"/>
      <c r="N28" s="21"/>
      <c r="O28" s="20"/>
      <c r="P28" s="22"/>
      <c r="Q28" s="21"/>
      <c r="R28" s="21"/>
      <c r="S28" s="20"/>
      <c r="T28" s="22"/>
      <c r="U28" s="21"/>
      <c r="V28" s="21"/>
      <c r="W28" s="7"/>
      <c r="X28" s="314"/>
    </row>
    <row r="29" spans="1:24" s="1" customFormat="1" ht="13.5" customHeight="1" thickBot="1" x14ac:dyDescent="0.25">
      <c r="A29" s="218" t="s">
        <v>38</v>
      </c>
      <c r="B29" s="219"/>
      <c r="C29" s="162">
        <v>1</v>
      </c>
      <c r="D29" s="28"/>
      <c r="E29" s="20"/>
      <c r="F29" s="29"/>
      <c r="G29" s="37" t="s">
        <v>88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7"/>
      <c r="X29" s="30">
        <f>C29*D29</f>
        <v>0</v>
      </c>
    </row>
    <row r="30" spans="1:24" s="1" customFormat="1" ht="13.5" customHeight="1" thickBot="1" x14ac:dyDescent="0.25">
      <c r="A30" s="218" t="s">
        <v>40</v>
      </c>
      <c r="B30" s="219"/>
      <c r="C30" s="162">
        <v>1</v>
      </c>
      <c r="D30" s="28"/>
      <c r="E30" s="20"/>
      <c r="F30" s="29"/>
      <c r="G30" s="37" t="s">
        <v>90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7"/>
      <c r="X30" s="30">
        <f t="shared" ref="X30:X47" si="5">C30*D30</f>
        <v>0</v>
      </c>
    </row>
    <row r="31" spans="1:24" s="1" customFormat="1" ht="13.5" customHeight="1" thickBot="1" x14ac:dyDescent="0.25">
      <c r="A31" s="218" t="s">
        <v>42</v>
      </c>
      <c r="B31" s="219"/>
      <c r="C31" s="162">
        <v>1</v>
      </c>
      <c r="D31" s="28"/>
      <c r="E31" s="20"/>
      <c r="F31" s="29"/>
      <c r="G31" s="37" t="s">
        <v>94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7"/>
      <c r="X31" s="30">
        <f t="shared" si="5"/>
        <v>0</v>
      </c>
    </row>
    <row r="32" spans="1:24" s="1" customFormat="1" ht="13.5" customHeight="1" thickBot="1" x14ac:dyDescent="0.25">
      <c r="A32" s="218" t="s">
        <v>44</v>
      </c>
      <c r="B32" s="219"/>
      <c r="C32" s="162">
        <v>1</v>
      </c>
      <c r="D32" s="28"/>
      <c r="E32" s="20"/>
      <c r="F32" s="29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7"/>
      <c r="X32" s="30">
        <f t="shared" si="5"/>
        <v>0</v>
      </c>
    </row>
    <row r="33" spans="1:24" s="1" customFormat="1" ht="13.5" customHeight="1" thickBot="1" x14ac:dyDescent="0.25">
      <c r="A33" s="218" t="s">
        <v>46</v>
      </c>
      <c r="B33" s="219"/>
      <c r="C33" s="162">
        <v>1</v>
      </c>
      <c r="D33" s="28"/>
      <c r="E33" s="20"/>
      <c r="F33" s="29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0"/>
      <c r="S33" s="20"/>
      <c r="T33" s="20"/>
      <c r="U33" s="20"/>
      <c r="V33" s="20"/>
      <c r="W33" s="7"/>
      <c r="X33" s="30">
        <f t="shared" si="5"/>
        <v>0</v>
      </c>
    </row>
    <row r="34" spans="1:24" s="1" customFormat="1" ht="13.5" customHeight="1" thickBot="1" x14ac:dyDescent="0.25">
      <c r="A34" s="218" t="s">
        <v>48</v>
      </c>
      <c r="B34" s="219"/>
      <c r="C34" s="162">
        <v>1</v>
      </c>
      <c r="D34" s="28"/>
      <c r="E34" s="20"/>
      <c r="F34" s="29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20"/>
      <c r="S34" s="20"/>
      <c r="T34" s="20"/>
      <c r="U34" s="20"/>
      <c r="V34" s="20"/>
      <c r="W34" s="7"/>
      <c r="X34" s="30">
        <f t="shared" si="5"/>
        <v>0</v>
      </c>
    </row>
    <row r="35" spans="1:24" s="1" customFormat="1" ht="13.5" customHeight="1" thickBot="1" x14ac:dyDescent="0.25">
      <c r="A35" s="218" t="s">
        <v>50</v>
      </c>
      <c r="B35" s="219"/>
      <c r="C35" s="162">
        <v>5</v>
      </c>
      <c r="D35" s="28"/>
      <c r="E35" s="20"/>
      <c r="F35" s="29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20"/>
      <c r="S35" s="20"/>
      <c r="T35" s="20"/>
      <c r="U35" s="20"/>
      <c r="V35" s="20"/>
      <c r="W35" s="7"/>
      <c r="X35" s="30">
        <f t="shared" si="5"/>
        <v>0</v>
      </c>
    </row>
    <row r="36" spans="1:24" s="1" customFormat="1" ht="13.5" customHeight="1" thickBot="1" x14ac:dyDescent="0.25">
      <c r="A36" s="218" t="s">
        <v>52</v>
      </c>
      <c r="B36" s="219"/>
      <c r="C36" s="162">
        <v>5</v>
      </c>
      <c r="D36" s="28"/>
      <c r="E36" s="20"/>
      <c r="F36" s="29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20"/>
      <c r="S36" s="20"/>
      <c r="T36" s="20"/>
      <c r="U36" s="20"/>
      <c r="V36" s="20"/>
      <c r="W36" s="7"/>
      <c r="X36" s="30">
        <f t="shared" si="5"/>
        <v>0</v>
      </c>
    </row>
    <row r="37" spans="1:24" s="1" customFormat="1" ht="13.5" customHeight="1" thickBot="1" x14ac:dyDescent="0.25">
      <c r="A37" s="218" t="s">
        <v>54</v>
      </c>
      <c r="B37" s="219"/>
      <c r="C37" s="162">
        <v>1</v>
      </c>
      <c r="D37" s="28"/>
      <c r="E37" s="20"/>
      <c r="F37" s="29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20"/>
      <c r="S37" s="20"/>
      <c r="T37" s="20"/>
      <c r="U37" s="20"/>
      <c r="V37" s="20"/>
      <c r="W37" s="7"/>
      <c r="X37" s="30">
        <f t="shared" si="5"/>
        <v>0</v>
      </c>
    </row>
    <row r="38" spans="1:24" s="1" customFormat="1" ht="13.5" customHeight="1" thickBot="1" x14ac:dyDescent="0.25">
      <c r="A38" s="218" t="s">
        <v>56</v>
      </c>
      <c r="B38" s="219"/>
      <c r="C38" s="162">
        <v>6</v>
      </c>
      <c r="D38" s="28"/>
      <c r="E38" s="20"/>
      <c r="F38" s="29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7"/>
      <c r="X38" s="30">
        <f t="shared" si="5"/>
        <v>0</v>
      </c>
    </row>
    <row r="39" spans="1:24" s="1" customFormat="1" ht="13.5" customHeight="1" thickBot="1" x14ac:dyDescent="0.25">
      <c r="A39" s="218" t="s">
        <v>58</v>
      </c>
      <c r="B39" s="219"/>
      <c r="C39" s="162">
        <v>1</v>
      </c>
      <c r="D39" s="28"/>
      <c r="E39" s="20"/>
      <c r="F39" s="29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7"/>
      <c r="X39" s="30">
        <f t="shared" si="5"/>
        <v>0</v>
      </c>
    </row>
    <row r="40" spans="1:24" s="1" customFormat="1" ht="13.5" customHeight="1" thickBot="1" x14ac:dyDescent="0.25">
      <c r="A40" s="218" t="s">
        <v>60</v>
      </c>
      <c r="B40" s="219"/>
      <c r="C40" s="162">
        <v>15</v>
      </c>
      <c r="D40" s="28"/>
      <c r="E40" s="20"/>
      <c r="F40" s="29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7"/>
      <c r="X40" s="30">
        <f t="shared" si="5"/>
        <v>0</v>
      </c>
    </row>
    <row r="41" spans="1:24" s="1" customFormat="1" ht="13.5" customHeight="1" thickBot="1" x14ac:dyDescent="0.25">
      <c r="A41" s="218" t="s">
        <v>62</v>
      </c>
      <c r="B41" s="219"/>
      <c r="C41" s="162">
        <v>8</v>
      </c>
      <c r="D41" s="28"/>
      <c r="E41" s="20"/>
      <c r="F41" s="29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7"/>
      <c r="X41" s="30">
        <f t="shared" si="5"/>
        <v>0</v>
      </c>
    </row>
    <row r="42" spans="1:24" s="1" customFormat="1" ht="13.5" customHeight="1" thickBot="1" x14ac:dyDescent="0.25">
      <c r="A42" s="218" t="s">
        <v>64</v>
      </c>
      <c r="B42" s="219"/>
      <c r="C42" s="162">
        <v>1</v>
      </c>
      <c r="D42" s="28"/>
      <c r="E42" s="20"/>
      <c r="F42" s="29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7"/>
      <c r="X42" s="30">
        <f t="shared" si="5"/>
        <v>0</v>
      </c>
    </row>
    <row r="43" spans="1:24" s="1" customFormat="1" ht="13.5" customHeight="1" thickBot="1" x14ac:dyDescent="0.25">
      <c r="A43" s="218" t="s">
        <v>66</v>
      </c>
      <c r="B43" s="219"/>
      <c r="C43" s="162">
        <v>1</v>
      </c>
      <c r="D43" s="28"/>
      <c r="E43" s="20"/>
      <c r="F43" s="29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7"/>
      <c r="X43" s="30">
        <f t="shared" si="5"/>
        <v>0</v>
      </c>
    </row>
    <row r="44" spans="1:24" s="1" customFormat="1" ht="13.5" customHeight="1" thickBot="1" x14ac:dyDescent="0.25">
      <c r="A44" s="218" t="s">
        <v>68</v>
      </c>
      <c r="B44" s="219"/>
      <c r="C44" s="162">
        <v>1</v>
      </c>
      <c r="D44" s="28"/>
      <c r="E44" s="20"/>
      <c r="F44" s="29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7"/>
      <c r="X44" s="30">
        <f t="shared" si="5"/>
        <v>0</v>
      </c>
    </row>
    <row r="45" spans="1:24" s="1" customFormat="1" ht="13.5" customHeight="1" thickBot="1" x14ac:dyDescent="0.25">
      <c r="A45" s="218" t="s">
        <v>70</v>
      </c>
      <c r="B45" s="219"/>
      <c r="C45" s="162">
        <v>1</v>
      </c>
      <c r="D45" s="28"/>
      <c r="E45" s="20"/>
      <c r="F45" s="29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7"/>
      <c r="X45" s="30">
        <f t="shared" si="5"/>
        <v>0</v>
      </c>
    </row>
    <row r="46" spans="1:24" s="1" customFormat="1" ht="13.5" customHeight="1" thickBot="1" x14ac:dyDescent="0.25">
      <c r="A46" s="218" t="s">
        <v>72</v>
      </c>
      <c r="B46" s="219"/>
      <c r="C46" s="162">
        <v>1</v>
      </c>
      <c r="D46" s="28"/>
      <c r="E46" s="20"/>
      <c r="F46" s="29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7"/>
      <c r="X46" s="30">
        <f t="shared" si="5"/>
        <v>0</v>
      </c>
    </row>
    <row r="47" spans="1:24" s="1" customFormat="1" ht="13.5" customHeight="1" thickBot="1" x14ac:dyDescent="0.25">
      <c r="A47" s="218" t="s">
        <v>74</v>
      </c>
      <c r="B47" s="219"/>
      <c r="C47" s="162">
        <v>1</v>
      </c>
      <c r="D47" s="28"/>
      <c r="E47" s="20"/>
      <c r="F47" s="29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7"/>
      <c r="X47" s="30">
        <f t="shared" si="5"/>
        <v>0</v>
      </c>
    </row>
    <row r="48" spans="1:24" s="1" customFormat="1" thickBot="1" x14ac:dyDescent="0.25">
      <c r="A48" s="20"/>
      <c r="B48" s="20"/>
      <c r="C48" s="20"/>
      <c r="D48" s="20"/>
      <c r="E48" s="20"/>
      <c r="F48" s="31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32" t="s">
        <v>79</v>
      </c>
      <c r="W48" s="220">
        <f>SUM(X29:X47)</f>
        <v>0</v>
      </c>
      <c r="X48" s="221"/>
    </row>
    <row r="49" spans="1:24" s="1" customFormat="1" ht="13.5" customHeight="1" thickBot="1" x14ac:dyDescent="0.25">
      <c r="A49" s="222" t="s">
        <v>80</v>
      </c>
      <c r="B49" s="222"/>
      <c r="C49" s="222"/>
      <c r="D49" s="222"/>
      <c r="E49" s="20"/>
      <c r="F49" s="31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</row>
    <row r="50" spans="1:24" s="1" customFormat="1" thickBot="1" x14ac:dyDescent="0.25">
      <c r="A50" s="218" t="s">
        <v>106</v>
      </c>
      <c r="B50" s="219"/>
      <c r="C50" s="162">
        <v>128</v>
      </c>
      <c r="D50" s="161"/>
      <c r="E50" s="20"/>
      <c r="F50" s="166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7"/>
      <c r="X50" s="33">
        <f>D50*C50</f>
        <v>0</v>
      </c>
    </row>
    <row r="51" spans="1:24" s="1" customFormat="1" ht="13.5" customHeight="1" thickBot="1" x14ac:dyDescent="0.25">
      <c r="A51" s="218" t="s">
        <v>82</v>
      </c>
      <c r="B51" s="219"/>
      <c r="C51" s="162">
        <v>119</v>
      </c>
      <c r="D51" s="28"/>
      <c r="E51" s="20"/>
      <c r="F51" s="29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7"/>
      <c r="X51" s="30">
        <f>D51*C51</f>
        <v>0</v>
      </c>
    </row>
    <row r="52" spans="1:24" s="1" customFormat="1" thickBot="1" x14ac:dyDescent="0.25">
      <c r="A52" s="218" t="s">
        <v>83</v>
      </c>
      <c r="B52" s="219"/>
      <c r="C52" s="162">
        <v>274</v>
      </c>
      <c r="D52" s="161"/>
      <c r="E52" s="20"/>
      <c r="F52" s="31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7"/>
      <c r="X52" s="30">
        <f>D52*C52</f>
        <v>0</v>
      </c>
    </row>
    <row r="53" spans="1:24" s="1" customFormat="1" thickBot="1" x14ac:dyDescent="0.25">
      <c r="A53" s="20"/>
      <c r="B53" s="20"/>
      <c r="C53" s="20"/>
      <c r="D53" s="20"/>
      <c r="E53" s="20"/>
      <c r="F53" s="31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32" t="s">
        <v>79</v>
      </c>
      <c r="W53" s="220">
        <f>SUM(X50:X52)</f>
        <v>0</v>
      </c>
      <c r="X53" s="221"/>
    </row>
    <row r="54" spans="1:24" s="1" customFormat="1" thickBot="1" x14ac:dyDescent="0.25">
      <c r="A54" s="222" t="s">
        <v>107</v>
      </c>
      <c r="B54" s="222"/>
      <c r="C54" s="20" t="s">
        <v>84</v>
      </c>
      <c r="D54" s="20"/>
      <c r="E54" s="20"/>
      <c r="F54" s="31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</row>
    <row r="55" spans="1:24" s="1" customFormat="1" thickBot="1" x14ac:dyDescent="0.25">
      <c r="A55" s="228" t="s">
        <v>86</v>
      </c>
      <c r="B55" s="229"/>
      <c r="C55" s="167">
        <v>1521</v>
      </c>
      <c r="D55" s="35">
        <v>3.722</v>
      </c>
      <c r="E55" s="20"/>
      <c r="O55" s="20"/>
      <c r="P55" s="20"/>
      <c r="Q55" s="20"/>
      <c r="R55" s="20"/>
      <c r="S55" s="20"/>
      <c r="T55" s="20"/>
      <c r="U55" s="20"/>
      <c r="V55" s="20"/>
      <c r="W55" s="7"/>
      <c r="X55" s="33">
        <f>D55*C55</f>
        <v>5661.1620000000003</v>
      </c>
    </row>
    <row r="56" spans="1:24" s="1" customFormat="1" thickBot="1" x14ac:dyDescent="0.25">
      <c r="A56" s="228" t="s">
        <v>87</v>
      </c>
      <c r="B56" s="229"/>
      <c r="C56" s="167">
        <v>4679</v>
      </c>
      <c r="D56" s="35">
        <v>3.9009999999999998</v>
      </c>
      <c r="E56" s="36"/>
      <c r="O56" s="36"/>
      <c r="P56" s="36"/>
      <c r="Q56" s="36"/>
      <c r="R56" s="36"/>
      <c r="S56" s="36"/>
      <c r="T56" s="36"/>
      <c r="U56" s="36"/>
      <c r="V56" s="20"/>
      <c r="W56" s="7"/>
      <c r="X56" s="30">
        <f>D56*C56</f>
        <v>18252.778999999999</v>
      </c>
    </row>
    <row r="57" spans="1:24" s="1" customFormat="1" thickBot="1" x14ac:dyDescent="0.25">
      <c r="A57" s="228" t="s">
        <v>89</v>
      </c>
      <c r="B57" s="229"/>
      <c r="C57" s="167">
        <v>535</v>
      </c>
      <c r="D57" s="35">
        <v>4.5940000000000003</v>
      </c>
      <c r="E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95"/>
      <c r="W57" s="2"/>
      <c r="X57" s="30">
        <f>D57*C57</f>
        <v>2457.79</v>
      </c>
    </row>
    <row r="58" spans="1:24" s="1" customFormat="1" ht="31.5" customHeight="1" thickBot="1" x14ac:dyDescent="0.25">
      <c r="A58" s="85"/>
      <c r="B58" s="85"/>
      <c r="C58" s="85"/>
      <c r="D58" s="85"/>
      <c r="E58" s="85"/>
      <c r="G58" s="85"/>
      <c r="H58" s="85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233" t="s">
        <v>95</v>
      </c>
      <c r="V58" s="234"/>
      <c r="W58" s="220">
        <f>SUM(X55:X57)</f>
        <v>26371.731</v>
      </c>
      <c r="X58" s="221"/>
    </row>
    <row r="59" spans="1:24" s="1" customFormat="1" ht="34.5" customHeight="1" thickBot="1" x14ac:dyDescent="0.25">
      <c r="A59" s="303" t="s">
        <v>103</v>
      </c>
      <c r="B59" s="304"/>
      <c r="C59" s="304"/>
      <c r="D59" s="304"/>
      <c r="E59" s="304"/>
      <c r="F59" s="304"/>
      <c r="G59" s="304"/>
      <c r="H59" s="304"/>
      <c r="I59" s="304"/>
      <c r="J59" s="305"/>
      <c r="U59" s="240" t="s">
        <v>96</v>
      </c>
      <c r="V59" s="241"/>
      <c r="W59" s="308">
        <f>SUM(X25,W48,W53)</f>
        <v>0</v>
      </c>
      <c r="X59" s="309"/>
    </row>
    <row r="60" spans="1:24" s="1" customFormat="1" ht="27" customHeight="1" thickBot="1" x14ac:dyDescent="0.25">
      <c r="U60" s="223" t="s">
        <v>111</v>
      </c>
      <c r="V60" s="224"/>
      <c r="W60" s="306"/>
      <c r="X60" s="307"/>
    </row>
    <row r="61" spans="1:24" s="1" customFormat="1" ht="12" x14ac:dyDescent="0.2"/>
    <row r="62" spans="1:24" s="1" customFormat="1" ht="12" x14ac:dyDescent="0.2"/>
    <row r="63" spans="1:24" s="1" customFormat="1" ht="12" x14ac:dyDescent="0.2"/>
    <row r="64" spans="1:24" s="1" customFormat="1" ht="12" x14ac:dyDescent="0.2">
      <c r="T64" s="39"/>
    </row>
    <row r="65" s="1" customFormat="1" ht="12" x14ac:dyDescent="0.2"/>
  </sheetData>
  <mergeCells count="65"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T3:T4"/>
    <mergeCell ref="U3:U4"/>
    <mergeCell ref="V3:V4"/>
    <mergeCell ref="A26:X26"/>
    <mergeCell ref="A27:D27"/>
    <mergeCell ref="X27:X28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G33:Q37"/>
    <mergeCell ref="A34:B34"/>
    <mergeCell ref="A35:B35"/>
    <mergeCell ref="A36:B36"/>
    <mergeCell ref="A37:B37"/>
    <mergeCell ref="A29:B29"/>
    <mergeCell ref="A30:B30"/>
    <mergeCell ref="A31:B31"/>
    <mergeCell ref="A32:B32"/>
    <mergeCell ref="A33:B33"/>
    <mergeCell ref="W48:X48"/>
    <mergeCell ref="A49:D49"/>
    <mergeCell ref="A38:B38"/>
    <mergeCell ref="A39:B39"/>
    <mergeCell ref="A40:B40"/>
    <mergeCell ref="A41:B41"/>
    <mergeCell ref="A42:B42"/>
    <mergeCell ref="A43:B43"/>
    <mergeCell ref="A55:B55"/>
    <mergeCell ref="A44:B44"/>
    <mergeCell ref="A45:B45"/>
    <mergeCell ref="A46:B46"/>
    <mergeCell ref="A47:B47"/>
    <mergeCell ref="A50:B50"/>
    <mergeCell ref="A51:B51"/>
    <mergeCell ref="A52:B52"/>
    <mergeCell ref="W53:X53"/>
    <mergeCell ref="A54:B54"/>
    <mergeCell ref="U60:V60"/>
    <mergeCell ref="W60:X60"/>
    <mergeCell ref="A56:B56"/>
    <mergeCell ref="A57:B57"/>
    <mergeCell ref="U58:V58"/>
    <mergeCell ref="W58:X58"/>
    <mergeCell ref="A59:J59"/>
    <mergeCell ref="U59:V59"/>
    <mergeCell ref="W59:X59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83"/>
  <sheetViews>
    <sheetView showGridLines="0" topLeftCell="A26" workbookViewId="0">
      <selection sqref="A1:X60"/>
    </sheetView>
  </sheetViews>
  <sheetFormatPr defaultRowHeight="12.75" x14ac:dyDescent="0.2"/>
  <cols>
    <col min="1" max="1" width="9.140625" style="154"/>
    <col min="2" max="2" width="26.140625" style="154" customWidth="1"/>
    <col min="3" max="10" width="9.28515625" style="154" bestFit="1" customWidth="1"/>
    <col min="11" max="11" width="11.42578125" style="154" customWidth="1"/>
    <col min="12" max="14" width="9.28515625" style="154" bestFit="1" customWidth="1"/>
    <col min="15" max="15" width="10.5703125" style="154" bestFit="1" customWidth="1"/>
    <col min="16" max="18" width="9.28515625" style="154" bestFit="1" customWidth="1"/>
    <col min="19" max="19" width="10.42578125" style="154" bestFit="1" customWidth="1"/>
    <col min="20" max="21" width="9.28515625" style="154" bestFit="1" customWidth="1"/>
    <col min="22" max="22" width="9.5703125" style="154" customWidth="1"/>
    <col min="23" max="23" width="11.140625" style="154" customWidth="1"/>
    <col min="24" max="24" width="9.85546875" style="154" bestFit="1" customWidth="1"/>
    <col min="25" max="16384" width="9.140625" style="154"/>
  </cols>
  <sheetData>
    <row r="1" spans="1:24" s="100" customFormat="1" ht="51" customHeight="1" thickBot="1" x14ac:dyDescent="0.25">
      <c r="A1" s="282" t="s">
        <v>118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</row>
    <row r="2" spans="1:24" s="100" customFormat="1" ht="25.5" customHeight="1" thickBot="1" x14ac:dyDescent="0.25">
      <c r="A2" s="283" t="s">
        <v>0</v>
      </c>
      <c r="B2" s="286" t="s">
        <v>1</v>
      </c>
      <c r="C2" s="289" t="s">
        <v>2</v>
      </c>
      <c r="D2" s="290"/>
      <c r="E2" s="290"/>
      <c r="F2" s="290"/>
      <c r="G2" s="290"/>
      <c r="H2" s="290"/>
      <c r="I2" s="290"/>
      <c r="J2" s="290"/>
      <c r="K2" s="291"/>
      <c r="L2" s="292" t="s">
        <v>92</v>
      </c>
      <c r="M2" s="293"/>
      <c r="N2" s="293"/>
      <c r="O2" s="294"/>
      <c r="P2" s="295" t="s">
        <v>93</v>
      </c>
      <c r="Q2" s="296"/>
      <c r="R2" s="296"/>
      <c r="S2" s="297"/>
      <c r="T2" s="298" t="s">
        <v>3</v>
      </c>
      <c r="U2" s="299"/>
      <c r="V2" s="299"/>
      <c r="W2" s="300"/>
      <c r="X2" s="301" t="s">
        <v>4</v>
      </c>
    </row>
    <row r="3" spans="1:24" s="100" customFormat="1" ht="13.5" customHeight="1" thickBot="1" x14ac:dyDescent="0.25">
      <c r="A3" s="284"/>
      <c r="B3" s="287"/>
      <c r="C3" s="264" t="s">
        <v>5</v>
      </c>
      <c r="D3" s="280" t="s">
        <v>6</v>
      </c>
      <c r="E3" s="264" t="s">
        <v>5</v>
      </c>
      <c r="F3" s="280" t="s">
        <v>7</v>
      </c>
      <c r="G3" s="264" t="s">
        <v>5</v>
      </c>
      <c r="H3" s="280" t="s">
        <v>8</v>
      </c>
      <c r="I3" s="264" t="s">
        <v>5</v>
      </c>
      <c r="J3" s="280" t="s">
        <v>9</v>
      </c>
      <c r="K3" s="101" t="s">
        <v>10</v>
      </c>
      <c r="L3" s="264" t="s">
        <v>5</v>
      </c>
      <c r="M3" s="276" t="s">
        <v>6</v>
      </c>
      <c r="N3" s="276" t="s">
        <v>7</v>
      </c>
      <c r="O3" s="101" t="s">
        <v>10</v>
      </c>
      <c r="P3" s="264" t="s">
        <v>5</v>
      </c>
      <c r="Q3" s="278" t="s">
        <v>6</v>
      </c>
      <c r="R3" s="278" t="s">
        <v>7</v>
      </c>
      <c r="S3" s="101" t="s">
        <v>10</v>
      </c>
      <c r="T3" s="264" t="s">
        <v>5</v>
      </c>
      <c r="U3" s="266" t="s">
        <v>6</v>
      </c>
      <c r="V3" s="266" t="s">
        <v>7</v>
      </c>
      <c r="W3" s="101" t="s">
        <v>10</v>
      </c>
      <c r="X3" s="302"/>
    </row>
    <row r="4" spans="1:24" s="100" customFormat="1" ht="63.75" customHeight="1" thickBot="1" x14ac:dyDescent="0.25">
      <c r="A4" s="284"/>
      <c r="B4" s="287"/>
      <c r="C4" s="265"/>
      <c r="D4" s="281"/>
      <c r="E4" s="265"/>
      <c r="F4" s="281"/>
      <c r="G4" s="265"/>
      <c r="H4" s="281"/>
      <c r="I4" s="265"/>
      <c r="J4" s="281"/>
      <c r="K4" s="102" t="s">
        <v>11</v>
      </c>
      <c r="L4" s="265"/>
      <c r="M4" s="277"/>
      <c r="N4" s="277"/>
      <c r="O4" s="102" t="s">
        <v>12</v>
      </c>
      <c r="P4" s="265"/>
      <c r="Q4" s="279"/>
      <c r="R4" s="279"/>
      <c r="S4" s="102" t="s">
        <v>13</v>
      </c>
      <c r="T4" s="265"/>
      <c r="U4" s="267"/>
      <c r="V4" s="267"/>
      <c r="W4" s="102" t="s">
        <v>14</v>
      </c>
      <c r="X4" s="103" t="s">
        <v>15</v>
      </c>
    </row>
    <row r="5" spans="1:24" s="100" customFormat="1" ht="13.5" customHeight="1" thickBot="1" x14ac:dyDescent="0.25">
      <c r="A5" s="285"/>
      <c r="B5" s="288"/>
      <c r="C5" s="104" t="s">
        <v>16</v>
      </c>
      <c r="D5" s="105" t="s">
        <v>17</v>
      </c>
      <c r="E5" s="104" t="s">
        <v>18</v>
      </c>
      <c r="F5" s="105" t="s">
        <v>19</v>
      </c>
      <c r="G5" s="104" t="s">
        <v>20</v>
      </c>
      <c r="H5" s="105" t="s">
        <v>21</v>
      </c>
      <c r="I5" s="104" t="s">
        <v>22</v>
      </c>
      <c r="J5" s="105" t="s">
        <v>23</v>
      </c>
      <c r="K5" s="106" t="s">
        <v>24</v>
      </c>
      <c r="L5" s="104" t="s">
        <v>25</v>
      </c>
      <c r="M5" s="107" t="s">
        <v>26</v>
      </c>
      <c r="N5" s="107" t="s">
        <v>27</v>
      </c>
      <c r="O5" s="108" t="s">
        <v>28</v>
      </c>
      <c r="P5" s="104" t="s">
        <v>29</v>
      </c>
      <c r="Q5" s="109" t="s">
        <v>30</v>
      </c>
      <c r="R5" s="109" t="s">
        <v>31</v>
      </c>
      <c r="S5" s="108" t="s">
        <v>32</v>
      </c>
      <c r="T5" s="104" t="s">
        <v>33</v>
      </c>
      <c r="U5" s="110" t="s">
        <v>34</v>
      </c>
      <c r="V5" s="110" t="s">
        <v>35</v>
      </c>
      <c r="W5" s="111" t="s">
        <v>36</v>
      </c>
      <c r="X5" s="112"/>
    </row>
    <row r="6" spans="1:24" s="100" customFormat="1" thickBot="1" x14ac:dyDescent="0.25">
      <c r="A6" s="113" t="s">
        <v>37</v>
      </c>
      <c r="B6" s="114" t="s">
        <v>38</v>
      </c>
      <c r="C6" s="162">
        <v>1</v>
      </c>
      <c r="D6" s="116"/>
      <c r="E6" s="162">
        <v>1</v>
      </c>
      <c r="F6" s="117"/>
      <c r="G6" s="162">
        <v>1</v>
      </c>
      <c r="H6" s="116"/>
      <c r="I6" s="163">
        <v>1</v>
      </c>
      <c r="J6" s="118"/>
      <c r="K6" s="119">
        <f t="shared" ref="K6:K24" si="0">(C6*D6)+(E6*F6)+(G6*H6)+(I6*J6)</f>
        <v>0</v>
      </c>
      <c r="L6" s="169">
        <v>1</v>
      </c>
      <c r="M6" s="121"/>
      <c r="N6" s="121"/>
      <c r="O6" s="122">
        <f t="shared" ref="O6:O24" si="1">(L6*M6)+N6</f>
        <v>0</v>
      </c>
      <c r="P6" s="169">
        <v>1</v>
      </c>
      <c r="Q6" s="123"/>
      <c r="R6" s="123"/>
      <c r="S6" s="122">
        <f t="shared" ref="S6:S24" si="2">(P6*Q6)+R6</f>
        <v>0</v>
      </c>
      <c r="T6" s="169">
        <v>1</v>
      </c>
      <c r="U6" s="124"/>
      <c r="V6" s="124"/>
      <c r="W6" s="125">
        <f>(T6*U6)+V6</f>
        <v>0</v>
      </c>
      <c r="X6" s="126">
        <f t="shared" ref="X6:X24" si="3">K6+O6+S6+W6</f>
        <v>0</v>
      </c>
    </row>
    <row r="7" spans="1:24" s="100" customFormat="1" thickBot="1" x14ac:dyDescent="0.25">
      <c r="A7" s="113" t="s">
        <v>39</v>
      </c>
      <c r="B7" s="114" t="s">
        <v>40</v>
      </c>
      <c r="C7" s="162">
        <v>1</v>
      </c>
      <c r="D7" s="116"/>
      <c r="E7" s="162">
        <v>1</v>
      </c>
      <c r="F7" s="117"/>
      <c r="G7" s="162">
        <v>1</v>
      </c>
      <c r="H7" s="116"/>
      <c r="I7" s="163">
        <v>1</v>
      </c>
      <c r="J7" s="118"/>
      <c r="K7" s="119">
        <f t="shared" si="0"/>
        <v>0</v>
      </c>
      <c r="L7" s="169">
        <v>1</v>
      </c>
      <c r="M7" s="121"/>
      <c r="N7" s="121"/>
      <c r="O7" s="122">
        <f t="shared" si="1"/>
        <v>0</v>
      </c>
      <c r="P7" s="169">
        <v>1</v>
      </c>
      <c r="Q7" s="123"/>
      <c r="R7" s="123"/>
      <c r="S7" s="122">
        <f t="shared" si="2"/>
        <v>0</v>
      </c>
      <c r="T7" s="169">
        <v>1</v>
      </c>
      <c r="U7" s="124"/>
      <c r="V7" s="124"/>
      <c r="W7" s="125">
        <f t="shared" ref="W7:W24" si="4">(T7*U7)+V7</f>
        <v>0</v>
      </c>
      <c r="X7" s="126">
        <f t="shared" si="3"/>
        <v>0</v>
      </c>
    </row>
    <row r="8" spans="1:24" s="100" customFormat="1" thickBot="1" x14ac:dyDescent="0.25">
      <c r="A8" s="113" t="s">
        <v>41</v>
      </c>
      <c r="B8" s="114" t="s">
        <v>42</v>
      </c>
      <c r="C8" s="162">
        <v>1</v>
      </c>
      <c r="D8" s="116"/>
      <c r="E8" s="162">
        <v>1</v>
      </c>
      <c r="F8" s="117"/>
      <c r="G8" s="162">
        <v>1</v>
      </c>
      <c r="H8" s="116"/>
      <c r="I8" s="163">
        <v>1</v>
      </c>
      <c r="J8" s="118"/>
      <c r="K8" s="119">
        <f t="shared" si="0"/>
        <v>0</v>
      </c>
      <c r="L8" s="169">
        <v>1</v>
      </c>
      <c r="M8" s="121"/>
      <c r="N8" s="121"/>
      <c r="O8" s="122">
        <f t="shared" si="1"/>
        <v>0</v>
      </c>
      <c r="P8" s="169">
        <v>1</v>
      </c>
      <c r="Q8" s="123"/>
      <c r="R8" s="123"/>
      <c r="S8" s="122">
        <f t="shared" si="2"/>
        <v>0</v>
      </c>
      <c r="T8" s="169">
        <v>1</v>
      </c>
      <c r="U8" s="124"/>
      <c r="V8" s="124"/>
      <c r="W8" s="125">
        <f t="shared" si="4"/>
        <v>0</v>
      </c>
      <c r="X8" s="126">
        <f t="shared" si="3"/>
        <v>0</v>
      </c>
    </row>
    <row r="9" spans="1:24" s="100" customFormat="1" thickBot="1" x14ac:dyDescent="0.25">
      <c r="A9" s="113" t="s">
        <v>43</v>
      </c>
      <c r="B9" s="114" t="s">
        <v>44</v>
      </c>
      <c r="C9" s="162">
        <v>1</v>
      </c>
      <c r="D9" s="116"/>
      <c r="E9" s="162">
        <v>1</v>
      </c>
      <c r="F9" s="117"/>
      <c r="G9" s="162">
        <v>1</v>
      </c>
      <c r="H9" s="116"/>
      <c r="I9" s="163">
        <v>1</v>
      </c>
      <c r="J9" s="118"/>
      <c r="K9" s="119">
        <f t="shared" si="0"/>
        <v>0</v>
      </c>
      <c r="L9" s="169">
        <v>1</v>
      </c>
      <c r="M9" s="121"/>
      <c r="N9" s="121"/>
      <c r="O9" s="122">
        <f t="shared" si="1"/>
        <v>0</v>
      </c>
      <c r="P9" s="169">
        <v>1</v>
      </c>
      <c r="Q9" s="123"/>
      <c r="R9" s="123"/>
      <c r="S9" s="122">
        <f t="shared" si="2"/>
        <v>0</v>
      </c>
      <c r="T9" s="169">
        <v>1</v>
      </c>
      <c r="U9" s="124"/>
      <c r="V9" s="124"/>
      <c r="W9" s="125">
        <f t="shared" si="4"/>
        <v>0</v>
      </c>
      <c r="X9" s="126">
        <f t="shared" si="3"/>
        <v>0</v>
      </c>
    </row>
    <row r="10" spans="1:24" s="100" customFormat="1" thickBot="1" x14ac:dyDescent="0.25">
      <c r="A10" s="113" t="s">
        <v>45</v>
      </c>
      <c r="B10" s="114" t="s">
        <v>46</v>
      </c>
      <c r="C10" s="162">
        <v>2</v>
      </c>
      <c r="D10" s="116"/>
      <c r="E10" s="162">
        <v>1</v>
      </c>
      <c r="F10" s="117"/>
      <c r="G10" s="162">
        <v>3</v>
      </c>
      <c r="H10" s="116"/>
      <c r="I10" s="163">
        <v>1</v>
      </c>
      <c r="J10" s="118"/>
      <c r="K10" s="119">
        <f t="shared" si="0"/>
        <v>0</v>
      </c>
      <c r="L10" s="169">
        <v>1</v>
      </c>
      <c r="M10" s="121"/>
      <c r="N10" s="121"/>
      <c r="O10" s="122">
        <f t="shared" si="1"/>
        <v>0</v>
      </c>
      <c r="P10" s="169">
        <v>1</v>
      </c>
      <c r="Q10" s="123"/>
      <c r="R10" s="123"/>
      <c r="S10" s="122">
        <f t="shared" si="2"/>
        <v>0</v>
      </c>
      <c r="T10" s="169">
        <v>1</v>
      </c>
      <c r="U10" s="124"/>
      <c r="V10" s="124"/>
      <c r="W10" s="125">
        <f t="shared" si="4"/>
        <v>0</v>
      </c>
      <c r="X10" s="126">
        <f t="shared" si="3"/>
        <v>0</v>
      </c>
    </row>
    <row r="11" spans="1:24" s="100" customFormat="1" thickBot="1" x14ac:dyDescent="0.25">
      <c r="A11" s="113" t="s">
        <v>47</v>
      </c>
      <c r="B11" s="114" t="s">
        <v>48</v>
      </c>
      <c r="C11" s="162">
        <v>2</v>
      </c>
      <c r="D11" s="116"/>
      <c r="E11" s="162">
        <v>1</v>
      </c>
      <c r="F11" s="117"/>
      <c r="G11" s="162">
        <v>3</v>
      </c>
      <c r="H11" s="116"/>
      <c r="I11" s="163">
        <v>1</v>
      </c>
      <c r="J11" s="118"/>
      <c r="K11" s="119">
        <f t="shared" si="0"/>
        <v>0</v>
      </c>
      <c r="L11" s="169">
        <v>1</v>
      </c>
      <c r="M11" s="121"/>
      <c r="N11" s="121"/>
      <c r="O11" s="122">
        <f t="shared" si="1"/>
        <v>0</v>
      </c>
      <c r="P11" s="169">
        <v>1</v>
      </c>
      <c r="Q11" s="123"/>
      <c r="R11" s="123"/>
      <c r="S11" s="122">
        <f t="shared" si="2"/>
        <v>0</v>
      </c>
      <c r="T11" s="169">
        <v>1</v>
      </c>
      <c r="U11" s="124"/>
      <c r="V11" s="124"/>
      <c r="W11" s="125">
        <f t="shared" si="4"/>
        <v>0</v>
      </c>
      <c r="X11" s="126">
        <f t="shared" si="3"/>
        <v>0</v>
      </c>
    </row>
    <row r="12" spans="1:24" s="100" customFormat="1" thickBot="1" x14ac:dyDescent="0.25">
      <c r="A12" s="113" t="s">
        <v>49</v>
      </c>
      <c r="B12" s="114" t="s">
        <v>50</v>
      </c>
      <c r="C12" s="162">
        <v>7</v>
      </c>
      <c r="D12" s="116"/>
      <c r="E12" s="162">
        <v>3</v>
      </c>
      <c r="F12" s="117"/>
      <c r="G12" s="162">
        <v>7</v>
      </c>
      <c r="H12" s="116"/>
      <c r="I12" s="163">
        <v>1</v>
      </c>
      <c r="J12" s="118"/>
      <c r="K12" s="119">
        <f t="shared" si="0"/>
        <v>0</v>
      </c>
      <c r="L12" s="169">
        <v>1</v>
      </c>
      <c r="M12" s="121"/>
      <c r="N12" s="121"/>
      <c r="O12" s="122">
        <f t="shared" si="1"/>
        <v>0</v>
      </c>
      <c r="P12" s="169">
        <v>1</v>
      </c>
      <c r="Q12" s="123"/>
      <c r="R12" s="123"/>
      <c r="S12" s="122">
        <f t="shared" si="2"/>
        <v>0</v>
      </c>
      <c r="T12" s="169">
        <v>1</v>
      </c>
      <c r="U12" s="124"/>
      <c r="V12" s="124"/>
      <c r="W12" s="125">
        <f t="shared" si="4"/>
        <v>0</v>
      </c>
      <c r="X12" s="126">
        <f t="shared" si="3"/>
        <v>0</v>
      </c>
    </row>
    <row r="13" spans="1:24" s="100" customFormat="1" thickBot="1" x14ac:dyDescent="0.25">
      <c r="A13" s="113" t="s">
        <v>51</v>
      </c>
      <c r="B13" s="114" t="s">
        <v>105</v>
      </c>
      <c r="C13" s="162">
        <v>7</v>
      </c>
      <c r="D13" s="116"/>
      <c r="E13" s="162">
        <v>3</v>
      </c>
      <c r="F13" s="117"/>
      <c r="G13" s="162">
        <v>7</v>
      </c>
      <c r="H13" s="116"/>
      <c r="I13" s="163">
        <v>1</v>
      </c>
      <c r="J13" s="118"/>
      <c r="K13" s="119">
        <f t="shared" si="0"/>
        <v>0</v>
      </c>
      <c r="L13" s="169">
        <v>1</v>
      </c>
      <c r="M13" s="121"/>
      <c r="N13" s="121"/>
      <c r="O13" s="122">
        <f t="shared" si="1"/>
        <v>0</v>
      </c>
      <c r="P13" s="169">
        <v>1</v>
      </c>
      <c r="Q13" s="123"/>
      <c r="R13" s="123"/>
      <c r="S13" s="122">
        <f t="shared" si="2"/>
        <v>0</v>
      </c>
      <c r="T13" s="169">
        <v>1</v>
      </c>
      <c r="U13" s="124"/>
      <c r="V13" s="124"/>
      <c r="W13" s="125">
        <f t="shared" si="4"/>
        <v>0</v>
      </c>
      <c r="X13" s="126">
        <f t="shared" si="3"/>
        <v>0</v>
      </c>
    </row>
    <row r="14" spans="1:24" s="100" customFormat="1" thickBot="1" x14ac:dyDescent="0.25">
      <c r="A14" s="113" t="s">
        <v>53</v>
      </c>
      <c r="B14" s="114" t="s">
        <v>54</v>
      </c>
      <c r="C14" s="162">
        <v>1</v>
      </c>
      <c r="D14" s="116"/>
      <c r="E14" s="162">
        <v>1</v>
      </c>
      <c r="F14" s="117"/>
      <c r="G14" s="162">
        <v>1</v>
      </c>
      <c r="H14" s="116"/>
      <c r="I14" s="163">
        <v>1</v>
      </c>
      <c r="J14" s="118"/>
      <c r="K14" s="119">
        <f t="shared" si="0"/>
        <v>0</v>
      </c>
      <c r="L14" s="169">
        <v>1</v>
      </c>
      <c r="M14" s="121"/>
      <c r="N14" s="121"/>
      <c r="O14" s="122">
        <f t="shared" si="1"/>
        <v>0</v>
      </c>
      <c r="P14" s="169">
        <v>1</v>
      </c>
      <c r="Q14" s="123"/>
      <c r="R14" s="123"/>
      <c r="S14" s="122">
        <f t="shared" si="2"/>
        <v>0</v>
      </c>
      <c r="T14" s="169">
        <v>1</v>
      </c>
      <c r="U14" s="124"/>
      <c r="V14" s="124"/>
      <c r="W14" s="125">
        <f t="shared" si="4"/>
        <v>0</v>
      </c>
      <c r="X14" s="126">
        <f t="shared" si="3"/>
        <v>0</v>
      </c>
    </row>
    <row r="15" spans="1:24" s="100" customFormat="1" thickBot="1" x14ac:dyDescent="0.25">
      <c r="A15" s="113" t="s">
        <v>55</v>
      </c>
      <c r="B15" s="114" t="s">
        <v>56</v>
      </c>
      <c r="C15" s="162">
        <v>9</v>
      </c>
      <c r="D15" s="116"/>
      <c r="E15" s="162">
        <v>3</v>
      </c>
      <c r="F15" s="117"/>
      <c r="G15" s="162">
        <v>3</v>
      </c>
      <c r="H15" s="116"/>
      <c r="I15" s="163">
        <v>2</v>
      </c>
      <c r="J15" s="118"/>
      <c r="K15" s="119">
        <f t="shared" si="0"/>
        <v>0</v>
      </c>
      <c r="L15" s="169">
        <v>1</v>
      </c>
      <c r="M15" s="121"/>
      <c r="N15" s="121"/>
      <c r="O15" s="122">
        <f t="shared" si="1"/>
        <v>0</v>
      </c>
      <c r="P15" s="169">
        <v>1</v>
      </c>
      <c r="Q15" s="123"/>
      <c r="R15" s="123"/>
      <c r="S15" s="122">
        <f t="shared" si="2"/>
        <v>0</v>
      </c>
      <c r="T15" s="169">
        <v>1</v>
      </c>
      <c r="U15" s="124"/>
      <c r="V15" s="124"/>
      <c r="W15" s="125">
        <f t="shared" si="4"/>
        <v>0</v>
      </c>
      <c r="X15" s="126">
        <f t="shared" si="3"/>
        <v>0</v>
      </c>
    </row>
    <row r="16" spans="1:24" s="100" customFormat="1" thickBot="1" x14ac:dyDescent="0.25">
      <c r="A16" s="113" t="s">
        <v>57</v>
      </c>
      <c r="B16" s="114" t="s">
        <v>58</v>
      </c>
      <c r="C16" s="162">
        <v>1</v>
      </c>
      <c r="D16" s="116"/>
      <c r="E16" s="162">
        <v>1</v>
      </c>
      <c r="F16" s="117"/>
      <c r="G16" s="162">
        <v>1</v>
      </c>
      <c r="H16" s="116"/>
      <c r="I16" s="163">
        <v>1</v>
      </c>
      <c r="J16" s="118"/>
      <c r="K16" s="119">
        <f t="shared" si="0"/>
        <v>0</v>
      </c>
      <c r="L16" s="169">
        <v>1</v>
      </c>
      <c r="M16" s="121"/>
      <c r="N16" s="121"/>
      <c r="O16" s="122">
        <f t="shared" si="1"/>
        <v>0</v>
      </c>
      <c r="P16" s="169">
        <v>1</v>
      </c>
      <c r="Q16" s="123"/>
      <c r="R16" s="123"/>
      <c r="S16" s="122">
        <f t="shared" si="2"/>
        <v>0</v>
      </c>
      <c r="T16" s="169">
        <v>1</v>
      </c>
      <c r="U16" s="124"/>
      <c r="V16" s="124"/>
      <c r="W16" s="125">
        <f t="shared" si="4"/>
        <v>0</v>
      </c>
      <c r="X16" s="126">
        <f t="shared" si="3"/>
        <v>0</v>
      </c>
    </row>
    <row r="17" spans="1:24" s="100" customFormat="1" thickBot="1" x14ac:dyDescent="0.25">
      <c r="A17" s="113" t="s">
        <v>59</v>
      </c>
      <c r="B17" s="114" t="s">
        <v>60</v>
      </c>
      <c r="C17" s="162">
        <v>16</v>
      </c>
      <c r="D17" s="116"/>
      <c r="E17" s="162">
        <v>2</v>
      </c>
      <c r="F17" s="117"/>
      <c r="G17" s="162">
        <v>4</v>
      </c>
      <c r="H17" s="116"/>
      <c r="I17" s="163">
        <v>3</v>
      </c>
      <c r="J17" s="118"/>
      <c r="K17" s="119">
        <f t="shared" si="0"/>
        <v>0</v>
      </c>
      <c r="L17" s="169">
        <v>1</v>
      </c>
      <c r="M17" s="121"/>
      <c r="N17" s="121"/>
      <c r="O17" s="122">
        <f t="shared" si="1"/>
        <v>0</v>
      </c>
      <c r="P17" s="169">
        <v>1</v>
      </c>
      <c r="Q17" s="123"/>
      <c r="R17" s="123"/>
      <c r="S17" s="122">
        <f t="shared" si="2"/>
        <v>0</v>
      </c>
      <c r="T17" s="169">
        <v>1</v>
      </c>
      <c r="U17" s="124"/>
      <c r="V17" s="124"/>
      <c r="W17" s="125">
        <f t="shared" si="4"/>
        <v>0</v>
      </c>
      <c r="X17" s="126">
        <f t="shared" si="3"/>
        <v>0</v>
      </c>
    </row>
    <row r="18" spans="1:24" s="100" customFormat="1" thickBot="1" x14ac:dyDescent="0.25">
      <c r="A18" s="113" t="s">
        <v>61</v>
      </c>
      <c r="B18" s="114" t="s">
        <v>62</v>
      </c>
      <c r="C18" s="162">
        <v>10</v>
      </c>
      <c r="D18" s="116"/>
      <c r="E18" s="162">
        <v>1</v>
      </c>
      <c r="F18" s="117"/>
      <c r="G18" s="162">
        <v>5</v>
      </c>
      <c r="H18" s="116"/>
      <c r="I18" s="163">
        <v>1</v>
      </c>
      <c r="J18" s="118"/>
      <c r="K18" s="119">
        <f t="shared" si="0"/>
        <v>0</v>
      </c>
      <c r="L18" s="169">
        <v>1</v>
      </c>
      <c r="M18" s="121"/>
      <c r="N18" s="121"/>
      <c r="O18" s="122">
        <f t="shared" si="1"/>
        <v>0</v>
      </c>
      <c r="P18" s="169">
        <v>1</v>
      </c>
      <c r="Q18" s="123"/>
      <c r="R18" s="123"/>
      <c r="S18" s="122">
        <f t="shared" si="2"/>
        <v>0</v>
      </c>
      <c r="T18" s="169">
        <v>1</v>
      </c>
      <c r="U18" s="124"/>
      <c r="V18" s="124"/>
      <c r="W18" s="125">
        <f t="shared" si="4"/>
        <v>0</v>
      </c>
      <c r="X18" s="126">
        <f t="shared" si="3"/>
        <v>0</v>
      </c>
    </row>
    <row r="19" spans="1:24" s="100" customFormat="1" thickBot="1" x14ac:dyDescent="0.25">
      <c r="A19" s="113" t="s">
        <v>63</v>
      </c>
      <c r="B19" s="114" t="s">
        <v>64</v>
      </c>
      <c r="C19" s="162">
        <v>1</v>
      </c>
      <c r="D19" s="116"/>
      <c r="E19" s="162">
        <v>1</v>
      </c>
      <c r="F19" s="117"/>
      <c r="G19" s="162">
        <v>1</v>
      </c>
      <c r="H19" s="116"/>
      <c r="I19" s="163">
        <v>1</v>
      </c>
      <c r="J19" s="118"/>
      <c r="K19" s="119">
        <f t="shared" si="0"/>
        <v>0</v>
      </c>
      <c r="L19" s="169">
        <v>1</v>
      </c>
      <c r="M19" s="121"/>
      <c r="N19" s="121"/>
      <c r="O19" s="122">
        <f t="shared" si="1"/>
        <v>0</v>
      </c>
      <c r="P19" s="169">
        <v>1</v>
      </c>
      <c r="Q19" s="123"/>
      <c r="R19" s="123"/>
      <c r="S19" s="122">
        <f t="shared" si="2"/>
        <v>0</v>
      </c>
      <c r="T19" s="169">
        <v>1</v>
      </c>
      <c r="U19" s="124"/>
      <c r="V19" s="124"/>
      <c r="W19" s="125">
        <f t="shared" si="4"/>
        <v>0</v>
      </c>
      <c r="X19" s="126">
        <f t="shared" si="3"/>
        <v>0</v>
      </c>
    </row>
    <row r="20" spans="1:24" s="100" customFormat="1" thickBot="1" x14ac:dyDescent="0.25">
      <c r="A20" s="113" t="s">
        <v>65</v>
      </c>
      <c r="B20" s="114" t="s">
        <v>66</v>
      </c>
      <c r="C20" s="162">
        <v>3</v>
      </c>
      <c r="D20" s="116"/>
      <c r="E20" s="162">
        <v>1</v>
      </c>
      <c r="F20" s="117"/>
      <c r="G20" s="162">
        <v>4</v>
      </c>
      <c r="H20" s="116"/>
      <c r="I20" s="163">
        <v>2</v>
      </c>
      <c r="J20" s="118"/>
      <c r="K20" s="119">
        <f t="shared" si="0"/>
        <v>0</v>
      </c>
      <c r="L20" s="169">
        <v>1</v>
      </c>
      <c r="M20" s="121"/>
      <c r="N20" s="121"/>
      <c r="O20" s="122">
        <f t="shared" si="1"/>
        <v>0</v>
      </c>
      <c r="P20" s="169">
        <v>1</v>
      </c>
      <c r="Q20" s="123"/>
      <c r="R20" s="123"/>
      <c r="S20" s="122">
        <f t="shared" si="2"/>
        <v>0</v>
      </c>
      <c r="T20" s="169">
        <v>1</v>
      </c>
      <c r="U20" s="124"/>
      <c r="V20" s="124"/>
      <c r="W20" s="125">
        <f t="shared" si="4"/>
        <v>0</v>
      </c>
      <c r="X20" s="126">
        <f t="shared" si="3"/>
        <v>0</v>
      </c>
    </row>
    <row r="21" spans="1:24" s="100" customFormat="1" thickBot="1" x14ac:dyDescent="0.25">
      <c r="A21" s="113" t="s">
        <v>67</v>
      </c>
      <c r="B21" s="114" t="s">
        <v>68</v>
      </c>
      <c r="C21" s="162">
        <v>1</v>
      </c>
      <c r="D21" s="116"/>
      <c r="E21" s="162">
        <v>1</v>
      </c>
      <c r="F21" s="117"/>
      <c r="G21" s="162">
        <v>2</v>
      </c>
      <c r="H21" s="116"/>
      <c r="I21" s="163">
        <v>1</v>
      </c>
      <c r="J21" s="118"/>
      <c r="K21" s="119">
        <f t="shared" si="0"/>
        <v>0</v>
      </c>
      <c r="L21" s="169">
        <v>1</v>
      </c>
      <c r="M21" s="121"/>
      <c r="N21" s="121"/>
      <c r="O21" s="122">
        <f t="shared" si="1"/>
        <v>0</v>
      </c>
      <c r="P21" s="169">
        <v>1</v>
      </c>
      <c r="Q21" s="123"/>
      <c r="R21" s="123"/>
      <c r="S21" s="122">
        <f t="shared" si="2"/>
        <v>0</v>
      </c>
      <c r="T21" s="169">
        <v>1</v>
      </c>
      <c r="U21" s="124"/>
      <c r="V21" s="124"/>
      <c r="W21" s="125">
        <f t="shared" si="4"/>
        <v>0</v>
      </c>
      <c r="X21" s="126">
        <f t="shared" si="3"/>
        <v>0</v>
      </c>
    </row>
    <row r="22" spans="1:24" s="100" customFormat="1" thickBot="1" x14ac:dyDescent="0.25">
      <c r="A22" s="113" t="s">
        <v>69</v>
      </c>
      <c r="B22" s="114" t="s">
        <v>70</v>
      </c>
      <c r="C22" s="162">
        <v>1</v>
      </c>
      <c r="D22" s="116"/>
      <c r="E22" s="162">
        <v>1</v>
      </c>
      <c r="F22" s="117"/>
      <c r="G22" s="162">
        <v>3</v>
      </c>
      <c r="H22" s="116"/>
      <c r="I22" s="163">
        <v>1</v>
      </c>
      <c r="J22" s="118"/>
      <c r="K22" s="119">
        <f t="shared" si="0"/>
        <v>0</v>
      </c>
      <c r="L22" s="169">
        <v>1</v>
      </c>
      <c r="M22" s="121"/>
      <c r="N22" s="121"/>
      <c r="O22" s="122">
        <f t="shared" si="1"/>
        <v>0</v>
      </c>
      <c r="P22" s="169">
        <v>1</v>
      </c>
      <c r="Q22" s="123"/>
      <c r="R22" s="123"/>
      <c r="S22" s="122">
        <f t="shared" si="2"/>
        <v>0</v>
      </c>
      <c r="T22" s="169">
        <v>1</v>
      </c>
      <c r="U22" s="124"/>
      <c r="V22" s="124"/>
      <c r="W22" s="125">
        <f t="shared" si="4"/>
        <v>0</v>
      </c>
      <c r="X22" s="126">
        <f t="shared" si="3"/>
        <v>0</v>
      </c>
    </row>
    <row r="23" spans="1:24" s="100" customFormat="1" thickBot="1" x14ac:dyDescent="0.25">
      <c r="A23" s="113" t="s">
        <v>71</v>
      </c>
      <c r="B23" s="114" t="s">
        <v>72</v>
      </c>
      <c r="C23" s="162">
        <v>1</v>
      </c>
      <c r="D23" s="116"/>
      <c r="E23" s="162">
        <v>1</v>
      </c>
      <c r="F23" s="117"/>
      <c r="G23" s="162">
        <v>1</v>
      </c>
      <c r="H23" s="116"/>
      <c r="I23" s="163">
        <v>1</v>
      </c>
      <c r="J23" s="118"/>
      <c r="K23" s="119">
        <f t="shared" si="0"/>
        <v>0</v>
      </c>
      <c r="L23" s="169">
        <v>1</v>
      </c>
      <c r="M23" s="121"/>
      <c r="N23" s="121"/>
      <c r="O23" s="122">
        <f t="shared" si="1"/>
        <v>0</v>
      </c>
      <c r="P23" s="169">
        <v>1</v>
      </c>
      <c r="Q23" s="123"/>
      <c r="R23" s="123"/>
      <c r="S23" s="122">
        <f t="shared" si="2"/>
        <v>0</v>
      </c>
      <c r="T23" s="169">
        <v>1</v>
      </c>
      <c r="U23" s="124"/>
      <c r="V23" s="124"/>
      <c r="W23" s="125">
        <f t="shared" si="4"/>
        <v>0</v>
      </c>
      <c r="X23" s="126">
        <f t="shared" si="3"/>
        <v>0</v>
      </c>
    </row>
    <row r="24" spans="1:24" s="100" customFormat="1" thickBot="1" x14ac:dyDescent="0.25">
      <c r="A24" s="113" t="s">
        <v>73</v>
      </c>
      <c r="B24" s="114" t="s">
        <v>74</v>
      </c>
      <c r="C24" s="162">
        <v>1</v>
      </c>
      <c r="D24" s="116"/>
      <c r="E24" s="162">
        <v>1</v>
      </c>
      <c r="F24" s="117"/>
      <c r="G24" s="162">
        <v>1</v>
      </c>
      <c r="H24" s="116"/>
      <c r="I24" s="163">
        <v>1</v>
      </c>
      <c r="J24" s="118"/>
      <c r="K24" s="119">
        <f t="shared" si="0"/>
        <v>0</v>
      </c>
      <c r="L24" s="169">
        <v>1</v>
      </c>
      <c r="M24" s="121"/>
      <c r="N24" s="121"/>
      <c r="O24" s="122">
        <f t="shared" si="1"/>
        <v>0</v>
      </c>
      <c r="P24" s="169">
        <v>1</v>
      </c>
      <c r="Q24" s="123"/>
      <c r="R24" s="123"/>
      <c r="S24" s="122">
        <f t="shared" si="2"/>
        <v>0</v>
      </c>
      <c r="T24" s="169">
        <v>1</v>
      </c>
      <c r="U24" s="124"/>
      <c r="V24" s="124"/>
      <c r="W24" s="125">
        <f t="shared" si="4"/>
        <v>0</v>
      </c>
      <c r="X24" s="126">
        <f t="shared" si="3"/>
        <v>0</v>
      </c>
    </row>
    <row r="25" spans="1:24" s="100" customFormat="1" ht="20.25" customHeight="1" thickBot="1" x14ac:dyDescent="0.25">
      <c r="A25" s="127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9">
        <f>SUM(X6:X24)</f>
        <v>0</v>
      </c>
    </row>
    <row r="26" spans="1:24" s="100" customFormat="1" ht="26.25" customHeight="1" thickBot="1" x14ac:dyDescent="0.25">
      <c r="A26" s="268" t="s">
        <v>75</v>
      </c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70"/>
    </row>
    <row r="27" spans="1:24" s="100" customFormat="1" thickBot="1" x14ac:dyDescent="0.25">
      <c r="A27" s="271" t="s">
        <v>76</v>
      </c>
      <c r="B27" s="272"/>
      <c r="C27" s="272"/>
      <c r="D27" s="273"/>
      <c r="E27" s="130"/>
      <c r="F27" s="131"/>
      <c r="G27" s="131"/>
      <c r="H27" s="131"/>
      <c r="I27" s="131"/>
      <c r="J27" s="131"/>
      <c r="K27" s="130"/>
      <c r="L27" s="132"/>
      <c r="M27" s="131"/>
      <c r="N27" s="131"/>
      <c r="O27" s="130"/>
      <c r="P27" s="132"/>
      <c r="Q27" s="131"/>
      <c r="R27" s="131"/>
      <c r="S27" s="130"/>
      <c r="T27" s="132"/>
      <c r="U27" s="131"/>
      <c r="V27" s="131"/>
      <c r="W27" s="108"/>
      <c r="X27" s="274"/>
    </row>
    <row r="28" spans="1:24" s="100" customFormat="1" ht="13.5" customHeight="1" thickBot="1" x14ac:dyDescent="0.25">
      <c r="A28" s="133"/>
      <c r="B28" s="134"/>
      <c r="C28" s="135" t="s">
        <v>77</v>
      </c>
      <c r="D28" s="135" t="s">
        <v>78</v>
      </c>
      <c r="E28" s="130"/>
      <c r="F28" s="136"/>
      <c r="G28" s="131"/>
      <c r="H28" s="131"/>
      <c r="I28" s="131"/>
      <c r="J28" s="131"/>
      <c r="K28" s="130"/>
      <c r="L28" s="132"/>
      <c r="M28" s="131"/>
      <c r="N28" s="131"/>
      <c r="O28" s="130"/>
      <c r="P28" s="132"/>
      <c r="Q28" s="131"/>
      <c r="R28" s="131"/>
      <c r="S28" s="130"/>
      <c r="T28" s="132"/>
      <c r="U28" s="131"/>
      <c r="V28" s="131"/>
      <c r="W28" s="108"/>
      <c r="X28" s="275"/>
    </row>
    <row r="29" spans="1:24" s="100" customFormat="1" ht="13.5" customHeight="1" thickBot="1" x14ac:dyDescent="0.25">
      <c r="A29" s="261" t="s">
        <v>38</v>
      </c>
      <c r="B29" s="262"/>
      <c r="C29" s="162">
        <v>1</v>
      </c>
      <c r="D29" s="138"/>
      <c r="E29" s="130"/>
      <c r="F29" s="139"/>
      <c r="G29" s="137" t="s">
        <v>88</v>
      </c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08"/>
      <c r="X29" s="140">
        <f>C29*D29</f>
        <v>0</v>
      </c>
    </row>
    <row r="30" spans="1:24" s="100" customFormat="1" ht="13.5" customHeight="1" thickBot="1" x14ac:dyDescent="0.25">
      <c r="A30" s="261" t="s">
        <v>40</v>
      </c>
      <c r="B30" s="262"/>
      <c r="C30" s="162">
        <v>1</v>
      </c>
      <c r="D30" s="138"/>
      <c r="E30" s="130"/>
      <c r="F30" s="139"/>
      <c r="G30" s="137" t="s">
        <v>90</v>
      </c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08"/>
      <c r="X30" s="140">
        <f t="shared" ref="X30:X47" si="5">C30*D30</f>
        <v>0</v>
      </c>
    </row>
    <row r="31" spans="1:24" s="100" customFormat="1" ht="13.5" customHeight="1" thickBot="1" x14ac:dyDescent="0.25">
      <c r="A31" s="261" t="s">
        <v>42</v>
      </c>
      <c r="B31" s="262"/>
      <c r="C31" s="162">
        <v>1</v>
      </c>
      <c r="D31" s="138"/>
      <c r="E31" s="130"/>
      <c r="F31" s="139"/>
      <c r="G31" s="137" t="s">
        <v>94</v>
      </c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08"/>
      <c r="X31" s="140">
        <f t="shared" si="5"/>
        <v>0</v>
      </c>
    </row>
    <row r="32" spans="1:24" s="100" customFormat="1" ht="13.5" customHeight="1" thickBot="1" x14ac:dyDescent="0.25">
      <c r="A32" s="261" t="s">
        <v>44</v>
      </c>
      <c r="B32" s="262"/>
      <c r="C32" s="162">
        <v>1</v>
      </c>
      <c r="D32" s="138"/>
      <c r="E32" s="130"/>
      <c r="F32" s="139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08"/>
      <c r="X32" s="140">
        <f t="shared" si="5"/>
        <v>0</v>
      </c>
    </row>
    <row r="33" spans="1:24" s="100" customFormat="1" ht="13.5" customHeight="1" thickBot="1" x14ac:dyDescent="0.25">
      <c r="A33" s="261" t="s">
        <v>46</v>
      </c>
      <c r="B33" s="262"/>
      <c r="C33" s="162">
        <v>1</v>
      </c>
      <c r="D33" s="138"/>
      <c r="E33" s="130"/>
      <c r="F33" s="139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130"/>
      <c r="S33" s="130"/>
      <c r="T33" s="130"/>
      <c r="U33" s="130"/>
      <c r="V33" s="130"/>
      <c r="W33" s="108"/>
      <c r="X33" s="140">
        <f t="shared" si="5"/>
        <v>0</v>
      </c>
    </row>
    <row r="34" spans="1:24" s="100" customFormat="1" ht="13.5" customHeight="1" thickBot="1" x14ac:dyDescent="0.25">
      <c r="A34" s="261" t="s">
        <v>48</v>
      </c>
      <c r="B34" s="262"/>
      <c r="C34" s="162">
        <v>1</v>
      </c>
      <c r="D34" s="138"/>
      <c r="E34" s="130"/>
      <c r="F34" s="139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130"/>
      <c r="S34" s="130"/>
      <c r="T34" s="130"/>
      <c r="U34" s="130"/>
      <c r="V34" s="130"/>
      <c r="W34" s="108"/>
      <c r="X34" s="140">
        <f t="shared" si="5"/>
        <v>0</v>
      </c>
    </row>
    <row r="35" spans="1:24" s="100" customFormat="1" ht="13.5" customHeight="1" thickBot="1" x14ac:dyDescent="0.25">
      <c r="A35" s="261" t="s">
        <v>50</v>
      </c>
      <c r="B35" s="262"/>
      <c r="C35" s="162">
        <v>2</v>
      </c>
      <c r="D35" s="138"/>
      <c r="E35" s="130"/>
      <c r="F35" s="139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130"/>
      <c r="S35" s="130"/>
      <c r="T35" s="130"/>
      <c r="U35" s="130"/>
      <c r="V35" s="130"/>
      <c r="W35" s="108"/>
      <c r="X35" s="140">
        <f t="shared" si="5"/>
        <v>0</v>
      </c>
    </row>
    <row r="36" spans="1:24" s="100" customFormat="1" ht="13.5" customHeight="1" thickBot="1" x14ac:dyDescent="0.25">
      <c r="A36" s="261" t="s">
        <v>52</v>
      </c>
      <c r="B36" s="262"/>
      <c r="C36" s="162">
        <v>2</v>
      </c>
      <c r="D36" s="138"/>
      <c r="E36" s="130"/>
      <c r="F36" s="139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130"/>
      <c r="S36" s="130"/>
      <c r="T36" s="130"/>
      <c r="U36" s="130"/>
      <c r="V36" s="130"/>
      <c r="W36" s="108"/>
      <c r="X36" s="140">
        <f t="shared" si="5"/>
        <v>0</v>
      </c>
    </row>
    <row r="37" spans="1:24" s="100" customFormat="1" ht="13.5" customHeight="1" thickBot="1" x14ac:dyDescent="0.25">
      <c r="A37" s="261" t="s">
        <v>54</v>
      </c>
      <c r="B37" s="262"/>
      <c r="C37" s="162">
        <v>1</v>
      </c>
      <c r="D37" s="138"/>
      <c r="E37" s="130"/>
      <c r="F37" s="139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130"/>
      <c r="S37" s="130"/>
      <c r="T37" s="130"/>
      <c r="U37" s="130"/>
      <c r="V37" s="130"/>
      <c r="W37" s="108"/>
      <c r="X37" s="140">
        <f t="shared" si="5"/>
        <v>0</v>
      </c>
    </row>
    <row r="38" spans="1:24" s="100" customFormat="1" ht="13.5" customHeight="1" thickBot="1" x14ac:dyDescent="0.25">
      <c r="A38" s="261" t="s">
        <v>56</v>
      </c>
      <c r="B38" s="262"/>
      <c r="C38" s="162">
        <v>2</v>
      </c>
      <c r="D38" s="138"/>
      <c r="E38" s="130"/>
      <c r="F38" s="139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08"/>
      <c r="X38" s="140">
        <f t="shared" si="5"/>
        <v>0</v>
      </c>
    </row>
    <row r="39" spans="1:24" s="100" customFormat="1" ht="13.5" customHeight="1" thickBot="1" x14ac:dyDescent="0.25">
      <c r="A39" s="261" t="s">
        <v>58</v>
      </c>
      <c r="B39" s="262"/>
      <c r="C39" s="162">
        <v>1</v>
      </c>
      <c r="D39" s="138"/>
      <c r="E39" s="130"/>
      <c r="F39" s="139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08"/>
      <c r="X39" s="140">
        <f t="shared" si="5"/>
        <v>0</v>
      </c>
    </row>
    <row r="40" spans="1:24" s="100" customFormat="1" ht="13.5" customHeight="1" thickBot="1" x14ac:dyDescent="0.25">
      <c r="A40" s="261" t="s">
        <v>60</v>
      </c>
      <c r="B40" s="262"/>
      <c r="C40" s="162">
        <v>4</v>
      </c>
      <c r="D40" s="138"/>
      <c r="E40" s="130"/>
      <c r="F40" s="139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08"/>
      <c r="X40" s="140">
        <f t="shared" si="5"/>
        <v>0</v>
      </c>
    </row>
    <row r="41" spans="1:24" s="100" customFormat="1" ht="13.5" customHeight="1" thickBot="1" x14ac:dyDescent="0.25">
      <c r="A41" s="261" t="s">
        <v>62</v>
      </c>
      <c r="B41" s="262"/>
      <c r="C41" s="162">
        <v>2</v>
      </c>
      <c r="D41" s="138"/>
      <c r="E41" s="130"/>
      <c r="F41" s="139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08"/>
      <c r="X41" s="140">
        <f t="shared" si="5"/>
        <v>0</v>
      </c>
    </row>
    <row r="42" spans="1:24" s="100" customFormat="1" ht="13.5" customHeight="1" thickBot="1" x14ac:dyDescent="0.25">
      <c r="A42" s="261" t="s">
        <v>64</v>
      </c>
      <c r="B42" s="262"/>
      <c r="C42" s="162">
        <v>1</v>
      </c>
      <c r="D42" s="138"/>
      <c r="E42" s="130"/>
      <c r="F42" s="139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08"/>
      <c r="X42" s="140">
        <f t="shared" si="5"/>
        <v>0</v>
      </c>
    </row>
    <row r="43" spans="1:24" s="100" customFormat="1" ht="13.5" customHeight="1" thickBot="1" x14ac:dyDescent="0.25">
      <c r="A43" s="261" t="s">
        <v>66</v>
      </c>
      <c r="B43" s="262"/>
      <c r="C43" s="162">
        <v>1</v>
      </c>
      <c r="D43" s="138"/>
      <c r="E43" s="130"/>
      <c r="F43" s="139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08"/>
      <c r="X43" s="140">
        <f t="shared" si="5"/>
        <v>0</v>
      </c>
    </row>
    <row r="44" spans="1:24" s="100" customFormat="1" ht="13.5" customHeight="1" thickBot="1" x14ac:dyDescent="0.25">
      <c r="A44" s="261" t="s">
        <v>68</v>
      </c>
      <c r="B44" s="262"/>
      <c r="C44" s="162">
        <v>1</v>
      </c>
      <c r="D44" s="138"/>
      <c r="E44" s="130"/>
      <c r="F44" s="139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08"/>
      <c r="X44" s="140">
        <f t="shared" si="5"/>
        <v>0</v>
      </c>
    </row>
    <row r="45" spans="1:24" s="100" customFormat="1" ht="13.5" customHeight="1" thickBot="1" x14ac:dyDescent="0.25">
      <c r="A45" s="261" t="s">
        <v>70</v>
      </c>
      <c r="B45" s="262"/>
      <c r="C45" s="162">
        <v>1</v>
      </c>
      <c r="D45" s="138"/>
      <c r="E45" s="130"/>
      <c r="F45" s="139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08"/>
      <c r="X45" s="140">
        <f t="shared" si="5"/>
        <v>0</v>
      </c>
    </row>
    <row r="46" spans="1:24" s="100" customFormat="1" ht="13.5" customHeight="1" thickBot="1" x14ac:dyDescent="0.25">
      <c r="A46" s="261" t="s">
        <v>72</v>
      </c>
      <c r="B46" s="262"/>
      <c r="C46" s="162">
        <v>1</v>
      </c>
      <c r="D46" s="138"/>
      <c r="E46" s="130"/>
      <c r="F46" s="139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08"/>
      <c r="X46" s="140">
        <f t="shared" si="5"/>
        <v>0</v>
      </c>
    </row>
    <row r="47" spans="1:24" s="100" customFormat="1" ht="13.5" customHeight="1" thickBot="1" x14ac:dyDescent="0.25">
      <c r="A47" s="261" t="s">
        <v>74</v>
      </c>
      <c r="B47" s="262"/>
      <c r="C47" s="162">
        <v>1</v>
      </c>
      <c r="D47" s="138"/>
      <c r="E47" s="130"/>
      <c r="F47" s="139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08"/>
      <c r="X47" s="140">
        <f t="shared" si="5"/>
        <v>0</v>
      </c>
    </row>
    <row r="48" spans="1:24" s="100" customFormat="1" thickBot="1" x14ac:dyDescent="0.25">
      <c r="A48" s="130"/>
      <c r="B48" s="130"/>
      <c r="C48" s="130"/>
      <c r="D48" s="130"/>
      <c r="E48" s="130"/>
      <c r="F48" s="141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42" t="s">
        <v>79</v>
      </c>
      <c r="W48" s="254">
        <f>SUM(X29:X47)</f>
        <v>0</v>
      </c>
      <c r="X48" s="255"/>
    </row>
    <row r="49" spans="1:24" s="100" customFormat="1" ht="13.5" customHeight="1" thickBot="1" x14ac:dyDescent="0.25">
      <c r="A49" s="260" t="s">
        <v>80</v>
      </c>
      <c r="B49" s="260"/>
      <c r="C49" s="260"/>
      <c r="D49" s="260"/>
      <c r="E49" s="130"/>
      <c r="F49" s="141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</row>
    <row r="50" spans="1:24" s="100" customFormat="1" thickBot="1" x14ac:dyDescent="0.25">
      <c r="A50" s="261" t="s">
        <v>106</v>
      </c>
      <c r="B50" s="262"/>
      <c r="C50" s="162">
        <v>80</v>
      </c>
      <c r="D50" s="143"/>
      <c r="E50" s="130"/>
      <c r="F50" s="139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08"/>
      <c r="X50" s="144">
        <f>D50*C50</f>
        <v>0</v>
      </c>
    </row>
    <row r="51" spans="1:24" s="100" customFormat="1" ht="13.5" customHeight="1" thickBot="1" x14ac:dyDescent="0.25">
      <c r="A51" s="261" t="s">
        <v>82</v>
      </c>
      <c r="B51" s="262"/>
      <c r="C51" s="162">
        <v>1</v>
      </c>
      <c r="D51" s="138"/>
      <c r="E51" s="130"/>
      <c r="F51" s="139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08"/>
      <c r="X51" s="140">
        <f>D51*C51</f>
        <v>0</v>
      </c>
    </row>
    <row r="52" spans="1:24" s="100" customFormat="1" thickBot="1" x14ac:dyDescent="0.25">
      <c r="A52" s="261" t="s">
        <v>83</v>
      </c>
      <c r="B52" s="262"/>
      <c r="C52" s="162">
        <v>51</v>
      </c>
      <c r="D52" s="143"/>
      <c r="E52" s="130"/>
      <c r="F52" s="141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08"/>
      <c r="X52" s="140">
        <f>D52*C52</f>
        <v>0</v>
      </c>
    </row>
    <row r="53" spans="1:24" s="100" customFormat="1" thickBot="1" x14ac:dyDescent="0.25">
      <c r="A53" s="130"/>
      <c r="B53" s="130"/>
      <c r="C53" s="130"/>
      <c r="D53" s="130"/>
      <c r="E53" s="130"/>
      <c r="F53" s="141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42" t="s">
        <v>79</v>
      </c>
      <c r="W53" s="254">
        <f>SUM(X50:X52)</f>
        <v>0</v>
      </c>
      <c r="X53" s="255"/>
    </row>
    <row r="54" spans="1:24" s="100" customFormat="1" thickBot="1" x14ac:dyDescent="0.25">
      <c r="A54" s="260" t="s">
        <v>107</v>
      </c>
      <c r="B54" s="260"/>
      <c r="C54" s="130" t="s">
        <v>84</v>
      </c>
      <c r="D54" s="130"/>
      <c r="E54" s="130"/>
      <c r="F54" s="141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</row>
    <row r="55" spans="1:24" s="100" customFormat="1" thickBot="1" x14ac:dyDescent="0.25">
      <c r="A55" s="250" t="s">
        <v>86</v>
      </c>
      <c r="B55" s="251"/>
      <c r="C55" s="167">
        <v>454</v>
      </c>
      <c r="D55" s="170">
        <v>3.859</v>
      </c>
      <c r="E55" s="130"/>
      <c r="O55" s="130"/>
      <c r="P55" s="130"/>
      <c r="Q55" s="130"/>
      <c r="R55" s="130"/>
      <c r="S55" s="130"/>
      <c r="T55" s="130"/>
      <c r="U55" s="130"/>
      <c r="V55" s="130"/>
      <c r="W55" s="108"/>
      <c r="X55" s="144">
        <f>D55*C55</f>
        <v>1751.9860000000001</v>
      </c>
    </row>
    <row r="56" spans="1:24" s="100" customFormat="1" thickBot="1" x14ac:dyDescent="0.25">
      <c r="A56" s="250" t="s">
        <v>87</v>
      </c>
      <c r="B56" s="251"/>
      <c r="C56" s="167">
        <v>1421</v>
      </c>
      <c r="D56" s="170">
        <v>3.8130000000000002</v>
      </c>
      <c r="E56" s="148"/>
      <c r="O56" s="148"/>
      <c r="P56" s="148"/>
      <c r="Q56" s="148"/>
      <c r="R56" s="148"/>
      <c r="S56" s="148"/>
      <c r="T56" s="148"/>
      <c r="U56" s="148"/>
      <c r="V56" s="130"/>
      <c r="W56" s="108"/>
      <c r="X56" s="140">
        <f>D56*C56</f>
        <v>5418.2730000000001</v>
      </c>
    </row>
    <row r="57" spans="1:24" s="100" customFormat="1" thickBot="1" x14ac:dyDescent="0.25">
      <c r="A57" s="250" t="s">
        <v>89</v>
      </c>
      <c r="B57" s="251"/>
      <c r="C57" s="167">
        <v>62</v>
      </c>
      <c r="D57" s="170">
        <v>4.5869999999999997</v>
      </c>
      <c r="E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50"/>
      <c r="W57" s="106"/>
      <c r="X57" s="140">
        <f>D57*C57</f>
        <v>284.39400000000001</v>
      </c>
    </row>
    <row r="58" spans="1:24" s="100" customFormat="1" ht="31.5" customHeight="1" thickBot="1" x14ac:dyDescent="0.25">
      <c r="A58" s="151"/>
      <c r="B58" s="151"/>
      <c r="C58" s="151"/>
      <c r="D58" s="151"/>
      <c r="E58" s="151"/>
      <c r="G58" s="151"/>
      <c r="H58" s="151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252" t="s">
        <v>95</v>
      </c>
      <c r="V58" s="253"/>
      <c r="W58" s="254">
        <f>SUM(X55:X57)</f>
        <v>7454.6530000000002</v>
      </c>
      <c r="X58" s="255"/>
    </row>
    <row r="59" spans="1:24" s="100" customFormat="1" ht="34.5" customHeight="1" thickBot="1" x14ac:dyDescent="0.25">
      <c r="A59" s="320" t="s">
        <v>103</v>
      </c>
      <c r="B59" s="321"/>
      <c r="C59" s="321"/>
      <c r="D59" s="321"/>
      <c r="E59" s="321"/>
      <c r="F59" s="321"/>
      <c r="G59" s="321"/>
      <c r="H59" s="322"/>
      <c r="U59" s="256" t="s">
        <v>96</v>
      </c>
      <c r="V59" s="257"/>
      <c r="W59" s="258">
        <f>SUM(X25,W48,W53)</f>
        <v>0</v>
      </c>
      <c r="X59" s="259"/>
    </row>
    <row r="60" spans="1:24" s="100" customFormat="1" ht="27" customHeight="1" thickBot="1" x14ac:dyDescent="0.25">
      <c r="U60" s="246" t="s">
        <v>112</v>
      </c>
      <c r="V60" s="247"/>
      <c r="W60" s="248"/>
      <c r="X60" s="249"/>
    </row>
    <row r="61" spans="1:24" s="168" customFormat="1" ht="12" x14ac:dyDescent="0.2"/>
    <row r="62" spans="1:24" s="168" customFormat="1" ht="12" x14ac:dyDescent="0.2"/>
    <row r="63" spans="1:24" s="168" customFormat="1" ht="12" x14ac:dyDescent="0.2"/>
    <row r="64" spans="1:24" s="168" customFormat="1" ht="12" x14ac:dyDescent="0.2">
      <c r="T64" s="171"/>
    </row>
    <row r="65" s="168" customFormat="1" ht="12" x14ac:dyDescent="0.2"/>
    <row r="66" s="172" customFormat="1" x14ac:dyDescent="0.2"/>
    <row r="67" s="172" customFormat="1" x14ac:dyDescent="0.2"/>
    <row r="68" s="172" customFormat="1" x14ac:dyDescent="0.2"/>
    <row r="69" s="172" customFormat="1" x14ac:dyDescent="0.2"/>
    <row r="70" s="172" customFormat="1" x14ac:dyDescent="0.2"/>
    <row r="71" s="172" customFormat="1" x14ac:dyDescent="0.2"/>
    <row r="72" s="172" customFormat="1" x14ac:dyDescent="0.2"/>
    <row r="73" s="172" customFormat="1" x14ac:dyDescent="0.2"/>
    <row r="74" s="172" customFormat="1" x14ac:dyDescent="0.2"/>
    <row r="75" s="172" customFormat="1" x14ac:dyDescent="0.2"/>
    <row r="76" s="172" customFormat="1" x14ac:dyDescent="0.2"/>
    <row r="77" s="172" customFormat="1" x14ac:dyDescent="0.2"/>
    <row r="78" s="172" customFormat="1" x14ac:dyDescent="0.2"/>
    <row r="79" s="172" customFormat="1" x14ac:dyDescent="0.2"/>
    <row r="80" s="172" customFormat="1" x14ac:dyDescent="0.2"/>
    <row r="81" s="172" customFormat="1" x14ac:dyDescent="0.2"/>
    <row r="82" s="172" customFormat="1" x14ac:dyDescent="0.2"/>
    <row r="83" s="172" customFormat="1" x14ac:dyDescent="0.2"/>
    <row r="84" s="172" customFormat="1" x14ac:dyDescent="0.2"/>
    <row r="85" s="172" customFormat="1" x14ac:dyDescent="0.2"/>
    <row r="86" s="172" customFormat="1" x14ac:dyDescent="0.2"/>
    <row r="87" s="172" customFormat="1" x14ac:dyDescent="0.2"/>
    <row r="88" s="172" customFormat="1" x14ac:dyDescent="0.2"/>
    <row r="89" s="172" customFormat="1" x14ac:dyDescent="0.2"/>
    <row r="90" s="172" customFormat="1" x14ac:dyDescent="0.2"/>
    <row r="91" s="172" customFormat="1" x14ac:dyDescent="0.2"/>
    <row r="92" s="172" customFormat="1" x14ac:dyDescent="0.2"/>
    <row r="93" s="172" customFormat="1" x14ac:dyDescent="0.2"/>
    <row r="94" s="172" customFormat="1" x14ac:dyDescent="0.2"/>
    <row r="95" s="172" customFormat="1" x14ac:dyDescent="0.2"/>
    <row r="96" s="172" customFormat="1" x14ac:dyDescent="0.2"/>
    <row r="97" s="172" customFormat="1" x14ac:dyDescent="0.2"/>
    <row r="98" s="172" customFormat="1" x14ac:dyDescent="0.2"/>
    <row r="99" s="172" customFormat="1" x14ac:dyDescent="0.2"/>
    <row r="100" s="172" customFormat="1" x14ac:dyDescent="0.2"/>
    <row r="101" s="172" customFormat="1" x14ac:dyDescent="0.2"/>
    <row r="102" s="172" customFormat="1" x14ac:dyDescent="0.2"/>
    <row r="103" s="172" customFormat="1" x14ac:dyDescent="0.2"/>
    <row r="104" s="172" customFormat="1" x14ac:dyDescent="0.2"/>
    <row r="105" s="172" customFormat="1" x14ac:dyDescent="0.2"/>
    <row r="106" s="172" customFormat="1" x14ac:dyDescent="0.2"/>
    <row r="107" s="172" customFormat="1" x14ac:dyDescent="0.2"/>
    <row r="108" s="172" customFormat="1" x14ac:dyDescent="0.2"/>
    <row r="109" s="172" customFormat="1" x14ac:dyDescent="0.2"/>
    <row r="110" s="172" customFormat="1" x14ac:dyDescent="0.2"/>
    <row r="111" s="172" customFormat="1" x14ac:dyDescent="0.2"/>
    <row r="112" s="172" customFormat="1" x14ac:dyDescent="0.2"/>
    <row r="113" s="172" customFormat="1" x14ac:dyDescent="0.2"/>
    <row r="114" s="172" customFormat="1" x14ac:dyDescent="0.2"/>
    <row r="115" s="172" customFormat="1" x14ac:dyDescent="0.2"/>
    <row r="116" s="172" customFormat="1" x14ac:dyDescent="0.2"/>
    <row r="117" s="172" customFormat="1" x14ac:dyDescent="0.2"/>
    <row r="118" s="172" customFormat="1" x14ac:dyDescent="0.2"/>
    <row r="119" s="172" customFormat="1" x14ac:dyDescent="0.2"/>
    <row r="120" s="172" customFormat="1" x14ac:dyDescent="0.2"/>
    <row r="121" s="172" customFormat="1" x14ac:dyDescent="0.2"/>
    <row r="122" s="172" customFormat="1" x14ac:dyDescent="0.2"/>
    <row r="123" s="172" customFormat="1" x14ac:dyDescent="0.2"/>
    <row r="124" s="172" customFormat="1" x14ac:dyDescent="0.2"/>
    <row r="125" s="172" customFormat="1" x14ac:dyDescent="0.2"/>
    <row r="126" s="172" customFormat="1" x14ac:dyDescent="0.2"/>
    <row r="127" s="172" customFormat="1" x14ac:dyDescent="0.2"/>
    <row r="128" s="172" customFormat="1" x14ac:dyDescent="0.2"/>
    <row r="129" s="172" customFormat="1" x14ac:dyDescent="0.2"/>
    <row r="130" s="172" customFormat="1" x14ac:dyDescent="0.2"/>
    <row r="131" s="172" customFormat="1" x14ac:dyDescent="0.2"/>
    <row r="132" s="172" customFormat="1" x14ac:dyDescent="0.2"/>
    <row r="133" s="172" customFormat="1" x14ac:dyDescent="0.2"/>
    <row r="134" s="172" customFormat="1" x14ac:dyDescent="0.2"/>
    <row r="135" s="172" customFormat="1" x14ac:dyDescent="0.2"/>
    <row r="136" s="172" customFormat="1" x14ac:dyDescent="0.2"/>
    <row r="137" s="172" customFormat="1" x14ac:dyDescent="0.2"/>
    <row r="138" s="172" customFormat="1" x14ac:dyDescent="0.2"/>
    <row r="139" s="172" customFormat="1" x14ac:dyDescent="0.2"/>
    <row r="140" s="172" customFormat="1" x14ac:dyDescent="0.2"/>
    <row r="141" s="172" customFormat="1" x14ac:dyDescent="0.2"/>
    <row r="142" s="172" customFormat="1" x14ac:dyDescent="0.2"/>
    <row r="143" s="172" customFormat="1" x14ac:dyDescent="0.2"/>
    <row r="144" s="172" customFormat="1" x14ac:dyDescent="0.2"/>
    <row r="145" s="172" customFormat="1" x14ac:dyDescent="0.2"/>
    <row r="146" s="172" customFormat="1" x14ac:dyDescent="0.2"/>
    <row r="147" s="172" customFormat="1" x14ac:dyDescent="0.2"/>
    <row r="148" s="172" customFormat="1" x14ac:dyDescent="0.2"/>
    <row r="149" s="172" customFormat="1" x14ac:dyDescent="0.2"/>
    <row r="150" s="172" customFormat="1" x14ac:dyDescent="0.2"/>
    <row r="151" s="172" customFormat="1" x14ac:dyDescent="0.2"/>
    <row r="152" s="172" customFormat="1" x14ac:dyDescent="0.2"/>
    <row r="153" s="172" customFormat="1" x14ac:dyDescent="0.2"/>
    <row r="154" s="172" customFormat="1" x14ac:dyDescent="0.2"/>
    <row r="155" s="172" customFormat="1" x14ac:dyDescent="0.2"/>
    <row r="156" s="172" customFormat="1" x14ac:dyDescent="0.2"/>
    <row r="157" s="172" customFormat="1" x14ac:dyDescent="0.2"/>
    <row r="158" s="172" customFormat="1" x14ac:dyDescent="0.2"/>
    <row r="159" s="172" customFormat="1" x14ac:dyDescent="0.2"/>
    <row r="160" s="172" customFormat="1" x14ac:dyDescent="0.2"/>
    <row r="161" s="172" customFormat="1" x14ac:dyDescent="0.2"/>
    <row r="162" s="172" customFormat="1" x14ac:dyDescent="0.2"/>
    <row r="163" s="172" customFormat="1" x14ac:dyDescent="0.2"/>
    <row r="164" s="172" customFormat="1" x14ac:dyDescent="0.2"/>
    <row r="165" s="172" customFormat="1" x14ac:dyDescent="0.2"/>
    <row r="166" s="172" customFormat="1" x14ac:dyDescent="0.2"/>
    <row r="167" s="172" customFormat="1" x14ac:dyDescent="0.2"/>
    <row r="168" s="172" customFormat="1" x14ac:dyDescent="0.2"/>
    <row r="169" s="172" customFormat="1" x14ac:dyDescent="0.2"/>
    <row r="170" s="172" customFormat="1" x14ac:dyDescent="0.2"/>
    <row r="171" s="172" customFormat="1" x14ac:dyDescent="0.2"/>
    <row r="172" s="172" customFormat="1" x14ac:dyDescent="0.2"/>
    <row r="173" s="172" customFormat="1" x14ac:dyDescent="0.2"/>
    <row r="174" s="172" customFormat="1" x14ac:dyDescent="0.2"/>
    <row r="175" s="172" customFormat="1" x14ac:dyDescent="0.2"/>
    <row r="176" s="172" customFormat="1" x14ac:dyDescent="0.2"/>
    <row r="177" s="172" customFormat="1" x14ac:dyDescent="0.2"/>
    <row r="178" s="172" customFormat="1" x14ac:dyDescent="0.2"/>
    <row r="179" s="172" customFormat="1" x14ac:dyDescent="0.2"/>
    <row r="180" s="172" customFormat="1" x14ac:dyDescent="0.2"/>
    <row r="181" s="172" customFormat="1" x14ac:dyDescent="0.2"/>
    <row r="182" s="172" customFormat="1" x14ac:dyDescent="0.2"/>
    <row r="183" s="172" customFormat="1" x14ac:dyDescent="0.2"/>
    <row r="184" s="172" customFormat="1" x14ac:dyDescent="0.2"/>
    <row r="185" s="172" customFormat="1" x14ac:dyDescent="0.2"/>
    <row r="186" s="172" customFormat="1" x14ac:dyDescent="0.2"/>
    <row r="187" s="172" customFormat="1" x14ac:dyDescent="0.2"/>
    <row r="188" s="172" customFormat="1" x14ac:dyDescent="0.2"/>
    <row r="189" s="172" customFormat="1" x14ac:dyDescent="0.2"/>
    <row r="190" s="172" customFormat="1" x14ac:dyDescent="0.2"/>
    <row r="191" s="172" customFormat="1" x14ac:dyDescent="0.2"/>
    <row r="192" s="172" customFormat="1" x14ac:dyDescent="0.2"/>
    <row r="193" s="172" customFormat="1" x14ac:dyDescent="0.2"/>
    <row r="194" s="172" customFormat="1" x14ac:dyDescent="0.2"/>
    <row r="195" s="172" customFormat="1" x14ac:dyDescent="0.2"/>
    <row r="196" s="172" customFormat="1" x14ac:dyDescent="0.2"/>
    <row r="197" s="172" customFormat="1" x14ac:dyDescent="0.2"/>
    <row r="198" s="172" customFormat="1" x14ac:dyDescent="0.2"/>
    <row r="199" s="172" customFormat="1" x14ac:dyDescent="0.2"/>
    <row r="200" s="172" customFormat="1" x14ac:dyDescent="0.2"/>
    <row r="201" s="172" customFormat="1" x14ac:dyDescent="0.2"/>
    <row r="202" s="172" customFormat="1" x14ac:dyDescent="0.2"/>
    <row r="203" s="172" customFormat="1" x14ac:dyDescent="0.2"/>
    <row r="204" s="172" customFormat="1" x14ac:dyDescent="0.2"/>
    <row r="205" s="172" customFormat="1" x14ac:dyDescent="0.2"/>
    <row r="206" s="172" customFormat="1" x14ac:dyDescent="0.2"/>
    <row r="207" s="172" customFormat="1" x14ac:dyDescent="0.2"/>
    <row r="208" s="172" customFormat="1" x14ac:dyDescent="0.2"/>
    <row r="209" s="172" customFormat="1" x14ac:dyDescent="0.2"/>
    <row r="210" s="172" customFormat="1" x14ac:dyDescent="0.2"/>
    <row r="211" s="172" customFormat="1" x14ac:dyDescent="0.2"/>
    <row r="212" s="172" customFormat="1" x14ac:dyDescent="0.2"/>
    <row r="213" s="172" customFormat="1" x14ac:dyDescent="0.2"/>
    <row r="214" s="172" customFormat="1" x14ac:dyDescent="0.2"/>
    <row r="215" s="172" customFormat="1" x14ac:dyDescent="0.2"/>
    <row r="216" s="172" customFormat="1" x14ac:dyDescent="0.2"/>
    <row r="217" s="172" customFormat="1" x14ac:dyDescent="0.2"/>
    <row r="218" s="172" customFormat="1" x14ac:dyDescent="0.2"/>
    <row r="219" s="172" customFormat="1" x14ac:dyDescent="0.2"/>
    <row r="220" s="172" customFormat="1" x14ac:dyDescent="0.2"/>
    <row r="221" s="172" customFormat="1" x14ac:dyDescent="0.2"/>
    <row r="222" s="172" customFormat="1" x14ac:dyDescent="0.2"/>
    <row r="223" s="172" customFormat="1" x14ac:dyDescent="0.2"/>
    <row r="224" s="172" customFormat="1" x14ac:dyDescent="0.2"/>
    <row r="225" s="172" customFormat="1" x14ac:dyDescent="0.2"/>
    <row r="226" s="172" customFormat="1" x14ac:dyDescent="0.2"/>
    <row r="227" s="172" customFormat="1" x14ac:dyDescent="0.2"/>
    <row r="228" s="172" customFormat="1" x14ac:dyDescent="0.2"/>
    <row r="229" s="172" customFormat="1" x14ac:dyDescent="0.2"/>
    <row r="230" s="172" customFormat="1" x14ac:dyDescent="0.2"/>
    <row r="231" s="172" customFormat="1" x14ac:dyDescent="0.2"/>
    <row r="232" s="172" customFormat="1" x14ac:dyDescent="0.2"/>
    <row r="233" s="172" customFormat="1" x14ac:dyDescent="0.2"/>
    <row r="234" s="172" customFormat="1" x14ac:dyDescent="0.2"/>
    <row r="235" s="172" customFormat="1" x14ac:dyDescent="0.2"/>
    <row r="236" s="172" customFormat="1" x14ac:dyDescent="0.2"/>
    <row r="237" s="172" customFormat="1" x14ac:dyDescent="0.2"/>
    <row r="238" s="172" customFormat="1" x14ac:dyDescent="0.2"/>
    <row r="239" s="172" customFormat="1" x14ac:dyDescent="0.2"/>
    <row r="240" s="172" customFormat="1" x14ac:dyDescent="0.2"/>
    <row r="241" s="172" customFormat="1" x14ac:dyDescent="0.2"/>
    <row r="242" s="172" customFormat="1" x14ac:dyDescent="0.2"/>
    <row r="243" s="172" customFormat="1" x14ac:dyDescent="0.2"/>
    <row r="244" s="172" customFormat="1" x14ac:dyDescent="0.2"/>
    <row r="245" s="172" customFormat="1" x14ac:dyDescent="0.2"/>
    <row r="246" s="172" customFormat="1" x14ac:dyDescent="0.2"/>
    <row r="247" s="172" customFormat="1" x14ac:dyDescent="0.2"/>
    <row r="248" s="172" customFormat="1" x14ac:dyDescent="0.2"/>
    <row r="249" s="172" customFormat="1" x14ac:dyDescent="0.2"/>
    <row r="250" s="172" customFormat="1" x14ac:dyDescent="0.2"/>
    <row r="251" s="172" customFormat="1" x14ac:dyDescent="0.2"/>
    <row r="252" s="172" customFormat="1" x14ac:dyDescent="0.2"/>
    <row r="253" s="172" customFormat="1" x14ac:dyDescent="0.2"/>
    <row r="254" s="172" customFormat="1" x14ac:dyDescent="0.2"/>
    <row r="255" s="172" customFormat="1" x14ac:dyDescent="0.2"/>
    <row r="256" s="172" customFormat="1" x14ac:dyDescent="0.2"/>
    <row r="257" s="172" customFormat="1" x14ac:dyDescent="0.2"/>
    <row r="258" s="172" customFormat="1" x14ac:dyDescent="0.2"/>
    <row r="259" s="172" customFormat="1" x14ac:dyDescent="0.2"/>
    <row r="260" s="172" customFormat="1" x14ac:dyDescent="0.2"/>
    <row r="261" s="172" customFormat="1" x14ac:dyDescent="0.2"/>
    <row r="262" s="172" customFormat="1" x14ac:dyDescent="0.2"/>
    <row r="263" s="172" customFormat="1" x14ac:dyDescent="0.2"/>
    <row r="264" s="172" customFormat="1" x14ac:dyDescent="0.2"/>
    <row r="265" s="172" customFormat="1" x14ac:dyDescent="0.2"/>
    <row r="266" s="172" customFormat="1" x14ac:dyDescent="0.2"/>
    <row r="267" s="172" customFormat="1" x14ac:dyDescent="0.2"/>
    <row r="268" s="172" customFormat="1" x14ac:dyDescent="0.2"/>
    <row r="269" s="172" customFormat="1" x14ac:dyDescent="0.2"/>
    <row r="270" s="172" customFormat="1" x14ac:dyDescent="0.2"/>
    <row r="271" s="172" customFormat="1" x14ac:dyDescent="0.2"/>
    <row r="272" s="172" customFormat="1" x14ac:dyDescent="0.2"/>
    <row r="273" s="172" customFormat="1" x14ac:dyDescent="0.2"/>
    <row r="274" s="172" customFormat="1" x14ac:dyDescent="0.2"/>
    <row r="275" s="172" customFormat="1" x14ac:dyDescent="0.2"/>
    <row r="276" s="172" customFormat="1" x14ac:dyDescent="0.2"/>
    <row r="277" s="172" customFormat="1" x14ac:dyDescent="0.2"/>
    <row r="278" s="172" customFormat="1" x14ac:dyDescent="0.2"/>
    <row r="279" s="172" customFormat="1" x14ac:dyDescent="0.2"/>
    <row r="280" s="172" customFormat="1" x14ac:dyDescent="0.2"/>
    <row r="281" s="172" customFormat="1" x14ac:dyDescent="0.2"/>
    <row r="282" s="172" customFormat="1" x14ac:dyDescent="0.2"/>
    <row r="283" s="172" customFormat="1" x14ac:dyDescent="0.2"/>
    <row r="284" s="172" customFormat="1" x14ac:dyDescent="0.2"/>
    <row r="285" s="172" customFormat="1" x14ac:dyDescent="0.2"/>
    <row r="286" s="172" customFormat="1" x14ac:dyDescent="0.2"/>
    <row r="287" s="172" customFormat="1" x14ac:dyDescent="0.2"/>
    <row r="288" s="172" customFormat="1" x14ac:dyDescent="0.2"/>
    <row r="289" s="172" customFormat="1" x14ac:dyDescent="0.2"/>
    <row r="290" s="172" customFormat="1" x14ac:dyDescent="0.2"/>
    <row r="291" s="172" customFormat="1" x14ac:dyDescent="0.2"/>
    <row r="292" s="172" customFormat="1" x14ac:dyDescent="0.2"/>
    <row r="293" s="172" customFormat="1" x14ac:dyDescent="0.2"/>
    <row r="294" s="172" customFormat="1" x14ac:dyDescent="0.2"/>
    <row r="295" s="172" customFormat="1" x14ac:dyDescent="0.2"/>
    <row r="296" s="172" customFormat="1" x14ac:dyDescent="0.2"/>
    <row r="297" s="172" customFormat="1" x14ac:dyDescent="0.2"/>
    <row r="298" s="172" customFormat="1" x14ac:dyDescent="0.2"/>
    <row r="299" s="172" customFormat="1" x14ac:dyDescent="0.2"/>
    <row r="300" s="172" customFormat="1" x14ac:dyDescent="0.2"/>
    <row r="301" s="172" customFormat="1" x14ac:dyDescent="0.2"/>
    <row r="302" s="172" customFormat="1" x14ac:dyDescent="0.2"/>
    <row r="303" s="172" customFormat="1" x14ac:dyDescent="0.2"/>
    <row r="304" s="172" customFormat="1" x14ac:dyDescent="0.2"/>
    <row r="305" s="172" customFormat="1" x14ac:dyDescent="0.2"/>
    <row r="306" s="172" customFormat="1" x14ac:dyDescent="0.2"/>
    <row r="307" s="172" customFormat="1" x14ac:dyDescent="0.2"/>
    <row r="308" s="172" customFormat="1" x14ac:dyDescent="0.2"/>
    <row r="309" s="172" customFormat="1" x14ac:dyDescent="0.2"/>
    <row r="310" s="172" customFormat="1" x14ac:dyDescent="0.2"/>
    <row r="311" s="172" customFormat="1" x14ac:dyDescent="0.2"/>
    <row r="312" s="172" customFormat="1" x14ac:dyDescent="0.2"/>
    <row r="313" s="172" customFormat="1" x14ac:dyDescent="0.2"/>
    <row r="314" s="172" customFormat="1" x14ac:dyDescent="0.2"/>
    <row r="315" s="172" customFormat="1" x14ac:dyDescent="0.2"/>
    <row r="316" s="172" customFormat="1" x14ac:dyDescent="0.2"/>
    <row r="317" s="172" customFormat="1" x14ac:dyDescent="0.2"/>
    <row r="318" s="172" customFormat="1" x14ac:dyDescent="0.2"/>
    <row r="319" s="172" customFormat="1" x14ac:dyDescent="0.2"/>
    <row r="320" s="172" customFormat="1" x14ac:dyDescent="0.2"/>
    <row r="321" s="172" customFormat="1" x14ac:dyDescent="0.2"/>
    <row r="322" s="172" customFormat="1" x14ac:dyDescent="0.2"/>
    <row r="323" s="172" customFormat="1" x14ac:dyDescent="0.2"/>
    <row r="324" s="172" customFormat="1" x14ac:dyDescent="0.2"/>
    <row r="325" s="172" customFormat="1" x14ac:dyDescent="0.2"/>
    <row r="326" s="172" customFormat="1" x14ac:dyDescent="0.2"/>
    <row r="327" s="172" customFormat="1" x14ac:dyDescent="0.2"/>
    <row r="328" s="172" customFormat="1" x14ac:dyDescent="0.2"/>
    <row r="329" s="172" customFormat="1" x14ac:dyDescent="0.2"/>
    <row r="330" s="172" customFormat="1" x14ac:dyDescent="0.2"/>
    <row r="331" s="172" customFormat="1" x14ac:dyDescent="0.2"/>
    <row r="332" s="172" customFormat="1" x14ac:dyDescent="0.2"/>
    <row r="333" s="172" customFormat="1" x14ac:dyDescent="0.2"/>
    <row r="334" s="172" customFormat="1" x14ac:dyDescent="0.2"/>
    <row r="335" s="172" customFormat="1" x14ac:dyDescent="0.2"/>
    <row r="336" s="172" customFormat="1" x14ac:dyDescent="0.2"/>
    <row r="337" s="172" customFormat="1" x14ac:dyDescent="0.2"/>
    <row r="338" s="172" customFormat="1" x14ac:dyDescent="0.2"/>
    <row r="339" s="172" customFormat="1" x14ac:dyDescent="0.2"/>
    <row r="340" s="172" customFormat="1" x14ac:dyDescent="0.2"/>
    <row r="341" s="172" customFormat="1" x14ac:dyDescent="0.2"/>
    <row r="342" s="172" customFormat="1" x14ac:dyDescent="0.2"/>
    <row r="343" s="172" customFormat="1" x14ac:dyDescent="0.2"/>
    <row r="344" s="172" customFormat="1" x14ac:dyDescent="0.2"/>
    <row r="345" s="172" customFormat="1" x14ac:dyDescent="0.2"/>
    <row r="346" s="172" customFormat="1" x14ac:dyDescent="0.2"/>
    <row r="347" s="172" customFormat="1" x14ac:dyDescent="0.2"/>
    <row r="348" s="172" customFormat="1" x14ac:dyDescent="0.2"/>
    <row r="349" s="172" customFormat="1" x14ac:dyDescent="0.2"/>
    <row r="350" s="172" customFormat="1" x14ac:dyDescent="0.2"/>
    <row r="351" s="172" customFormat="1" x14ac:dyDescent="0.2"/>
    <row r="352" s="172" customFormat="1" x14ac:dyDescent="0.2"/>
    <row r="353" s="172" customFormat="1" x14ac:dyDescent="0.2"/>
    <row r="354" s="172" customFormat="1" x14ac:dyDescent="0.2"/>
    <row r="355" s="172" customFormat="1" x14ac:dyDescent="0.2"/>
    <row r="356" s="172" customFormat="1" x14ac:dyDescent="0.2"/>
    <row r="357" s="172" customFormat="1" x14ac:dyDescent="0.2"/>
    <row r="358" s="172" customFormat="1" x14ac:dyDescent="0.2"/>
    <row r="359" s="172" customFormat="1" x14ac:dyDescent="0.2"/>
    <row r="360" s="172" customFormat="1" x14ac:dyDescent="0.2"/>
    <row r="361" s="172" customFormat="1" x14ac:dyDescent="0.2"/>
    <row r="362" s="172" customFormat="1" x14ac:dyDescent="0.2"/>
    <row r="363" s="172" customFormat="1" x14ac:dyDescent="0.2"/>
    <row r="364" s="172" customFormat="1" x14ac:dyDescent="0.2"/>
    <row r="365" s="172" customFormat="1" x14ac:dyDescent="0.2"/>
    <row r="366" s="172" customFormat="1" x14ac:dyDescent="0.2"/>
    <row r="367" s="172" customFormat="1" x14ac:dyDescent="0.2"/>
    <row r="368" s="172" customFormat="1" x14ac:dyDescent="0.2"/>
    <row r="369" s="172" customFormat="1" x14ac:dyDescent="0.2"/>
    <row r="370" s="172" customFormat="1" x14ac:dyDescent="0.2"/>
    <row r="371" s="172" customFormat="1" x14ac:dyDescent="0.2"/>
    <row r="372" s="172" customFormat="1" x14ac:dyDescent="0.2"/>
    <row r="373" s="172" customFormat="1" x14ac:dyDescent="0.2"/>
    <row r="374" s="172" customFormat="1" x14ac:dyDescent="0.2"/>
    <row r="375" s="172" customFormat="1" x14ac:dyDescent="0.2"/>
    <row r="376" s="172" customFormat="1" x14ac:dyDescent="0.2"/>
    <row r="377" s="172" customFormat="1" x14ac:dyDescent="0.2"/>
    <row r="378" s="172" customFormat="1" x14ac:dyDescent="0.2"/>
    <row r="379" s="172" customFormat="1" x14ac:dyDescent="0.2"/>
    <row r="380" s="172" customFormat="1" x14ac:dyDescent="0.2"/>
    <row r="381" s="172" customFormat="1" x14ac:dyDescent="0.2"/>
    <row r="382" s="172" customFormat="1" x14ac:dyDescent="0.2"/>
    <row r="383" s="172" customFormat="1" x14ac:dyDescent="0.2"/>
    <row r="384" s="172" customFormat="1" x14ac:dyDescent="0.2"/>
    <row r="385" s="172" customFormat="1" x14ac:dyDescent="0.2"/>
    <row r="386" s="172" customFormat="1" x14ac:dyDescent="0.2"/>
    <row r="387" s="172" customFormat="1" x14ac:dyDescent="0.2"/>
    <row r="388" s="172" customFormat="1" x14ac:dyDescent="0.2"/>
    <row r="389" s="172" customFormat="1" x14ac:dyDescent="0.2"/>
    <row r="390" s="172" customFormat="1" x14ac:dyDescent="0.2"/>
    <row r="391" s="172" customFormat="1" x14ac:dyDescent="0.2"/>
    <row r="392" s="172" customFormat="1" x14ac:dyDescent="0.2"/>
    <row r="393" s="172" customFormat="1" x14ac:dyDescent="0.2"/>
    <row r="394" s="172" customFormat="1" x14ac:dyDescent="0.2"/>
    <row r="395" s="172" customFormat="1" x14ac:dyDescent="0.2"/>
    <row r="396" s="172" customFormat="1" x14ac:dyDescent="0.2"/>
    <row r="397" s="172" customFormat="1" x14ac:dyDescent="0.2"/>
    <row r="398" s="172" customFormat="1" x14ac:dyDescent="0.2"/>
    <row r="399" s="172" customFormat="1" x14ac:dyDescent="0.2"/>
    <row r="400" s="172" customFormat="1" x14ac:dyDescent="0.2"/>
    <row r="401" s="172" customFormat="1" x14ac:dyDescent="0.2"/>
    <row r="402" s="172" customFormat="1" x14ac:dyDescent="0.2"/>
    <row r="403" s="172" customFormat="1" x14ac:dyDescent="0.2"/>
    <row r="404" s="172" customFormat="1" x14ac:dyDescent="0.2"/>
    <row r="405" s="172" customFormat="1" x14ac:dyDescent="0.2"/>
    <row r="406" s="172" customFormat="1" x14ac:dyDescent="0.2"/>
    <row r="407" s="172" customFormat="1" x14ac:dyDescent="0.2"/>
    <row r="408" s="172" customFormat="1" x14ac:dyDescent="0.2"/>
    <row r="409" s="172" customFormat="1" x14ac:dyDescent="0.2"/>
    <row r="410" s="172" customFormat="1" x14ac:dyDescent="0.2"/>
    <row r="411" s="172" customFormat="1" x14ac:dyDescent="0.2"/>
    <row r="412" s="172" customFormat="1" x14ac:dyDescent="0.2"/>
    <row r="413" s="172" customFormat="1" x14ac:dyDescent="0.2"/>
    <row r="414" s="172" customFormat="1" x14ac:dyDescent="0.2"/>
    <row r="415" s="172" customFormat="1" x14ac:dyDescent="0.2"/>
    <row r="416" s="172" customFormat="1" x14ac:dyDescent="0.2"/>
    <row r="417" s="172" customFormat="1" x14ac:dyDescent="0.2"/>
    <row r="418" s="172" customFormat="1" x14ac:dyDescent="0.2"/>
    <row r="419" s="172" customFormat="1" x14ac:dyDescent="0.2"/>
    <row r="420" s="172" customFormat="1" x14ac:dyDescent="0.2"/>
    <row r="421" s="172" customFormat="1" x14ac:dyDescent="0.2"/>
    <row r="422" s="172" customFormat="1" x14ac:dyDescent="0.2"/>
    <row r="423" s="172" customFormat="1" x14ac:dyDescent="0.2"/>
    <row r="424" s="172" customFormat="1" x14ac:dyDescent="0.2"/>
    <row r="425" s="172" customFormat="1" x14ac:dyDescent="0.2"/>
    <row r="426" s="172" customFormat="1" x14ac:dyDescent="0.2"/>
    <row r="427" s="172" customFormat="1" x14ac:dyDescent="0.2"/>
    <row r="428" s="172" customFormat="1" x14ac:dyDescent="0.2"/>
    <row r="429" s="172" customFormat="1" x14ac:dyDescent="0.2"/>
    <row r="430" s="172" customFormat="1" x14ac:dyDescent="0.2"/>
    <row r="431" s="172" customFormat="1" x14ac:dyDescent="0.2"/>
    <row r="432" s="172" customFormat="1" x14ac:dyDescent="0.2"/>
    <row r="433" s="172" customFormat="1" x14ac:dyDescent="0.2"/>
    <row r="434" s="172" customFormat="1" x14ac:dyDescent="0.2"/>
    <row r="435" s="172" customFormat="1" x14ac:dyDescent="0.2"/>
    <row r="436" s="172" customFormat="1" x14ac:dyDescent="0.2"/>
    <row r="437" s="172" customFormat="1" x14ac:dyDescent="0.2"/>
    <row r="438" s="172" customFormat="1" x14ac:dyDescent="0.2"/>
    <row r="439" s="172" customFormat="1" x14ac:dyDescent="0.2"/>
    <row r="440" s="172" customFormat="1" x14ac:dyDescent="0.2"/>
    <row r="441" s="172" customFormat="1" x14ac:dyDescent="0.2"/>
    <row r="442" s="172" customFormat="1" x14ac:dyDescent="0.2"/>
    <row r="443" s="172" customFormat="1" x14ac:dyDescent="0.2"/>
    <row r="444" s="172" customFormat="1" x14ac:dyDescent="0.2"/>
    <row r="445" s="172" customFormat="1" x14ac:dyDescent="0.2"/>
    <row r="446" s="172" customFormat="1" x14ac:dyDescent="0.2"/>
    <row r="447" s="172" customFormat="1" x14ac:dyDescent="0.2"/>
    <row r="448" s="172" customFormat="1" x14ac:dyDescent="0.2"/>
    <row r="449" s="172" customFormat="1" x14ac:dyDescent="0.2"/>
    <row r="450" s="172" customFormat="1" x14ac:dyDescent="0.2"/>
    <row r="451" s="172" customFormat="1" x14ac:dyDescent="0.2"/>
    <row r="452" s="172" customFormat="1" x14ac:dyDescent="0.2"/>
    <row r="453" s="172" customFormat="1" x14ac:dyDescent="0.2"/>
    <row r="454" s="172" customFormat="1" x14ac:dyDescent="0.2"/>
    <row r="455" s="172" customFormat="1" x14ac:dyDescent="0.2"/>
    <row r="456" s="172" customFormat="1" x14ac:dyDescent="0.2"/>
    <row r="457" s="172" customFormat="1" x14ac:dyDescent="0.2"/>
    <row r="458" s="172" customFormat="1" x14ac:dyDescent="0.2"/>
    <row r="459" s="172" customFormat="1" x14ac:dyDescent="0.2"/>
    <row r="460" s="172" customFormat="1" x14ac:dyDescent="0.2"/>
    <row r="461" s="172" customFormat="1" x14ac:dyDescent="0.2"/>
    <row r="462" s="172" customFormat="1" x14ac:dyDescent="0.2"/>
    <row r="463" s="172" customFormat="1" x14ac:dyDescent="0.2"/>
    <row r="464" s="172" customFormat="1" x14ac:dyDescent="0.2"/>
    <row r="465" s="172" customFormat="1" x14ac:dyDescent="0.2"/>
    <row r="466" s="172" customFormat="1" x14ac:dyDescent="0.2"/>
    <row r="467" s="172" customFormat="1" x14ac:dyDescent="0.2"/>
    <row r="468" s="172" customFormat="1" x14ac:dyDescent="0.2"/>
    <row r="469" s="172" customFormat="1" x14ac:dyDescent="0.2"/>
    <row r="470" s="172" customFormat="1" x14ac:dyDescent="0.2"/>
    <row r="471" s="172" customFormat="1" x14ac:dyDescent="0.2"/>
    <row r="472" s="172" customFormat="1" x14ac:dyDescent="0.2"/>
    <row r="473" s="172" customFormat="1" x14ac:dyDescent="0.2"/>
    <row r="474" s="172" customFormat="1" x14ac:dyDescent="0.2"/>
    <row r="475" s="172" customFormat="1" x14ac:dyDescent="0.2"/>
    <row r="476" s="172" customFormat="1" x14ac:dyDescent="0.2"/>
    <row r="477" s="172" customFormat="1" x14ac:dyDescent="0.2"/>
    <row r="478" s="172" customFormat="1" x14ac:dyDescent="0.2"/>
    <row r="479" s="172" customFormat="1" x14ac:dyDescent="0.2"/>
    <row r="480" s="172" customFormat="1" x14ac:dyDescent="0.2"/>
    <row r="481" s="172" customFormat="1" x14ac:dyDescent="0.2"/>
    <row r="482" s="172" customFormat="1" x14ac:dyDescent="0.2"/>
    <row r="483" s="172" customFormat="1" x14ac:dyDescent="0.2"/>
    <row r="484" s="172" customFormat="1" x14ac:dyDescent="0.2"/>
    <row r="485" s="172" customFormat="1" x14ac:dyDescent="0.2"/>
    <row r="486" s="172" customFormat="1" x14ac:dyDescent="0.2"/>
    <row r="487" s="172" customFormat="1" x14ac:dyDescent="0.2"/>
    <row r="488" s="172" customFormat="1" x14ac:dyDescent="0.2"/>
    <row r="489" s="172" customFormat="1" x14ac:dyDescent="0.2"/>
    <row r="490" s="172" customFormat="1" x14ac:dyDescent="0.2"/>
    <row r="491" s="172" customFormat="1" x14ac:dyDescent="0.2"/>
    <row r="492" s="172" customFormat="1" x14ac:dyDescent="0.2"/>
    <row r="493" s="172" customFormat="1" x14ac:dyDescent="0.2"/>
    <row r="494" s="172" customFormat="1" x14ac:dyDescent="0.2"/>
    <row r="495" s="172" customFormat="1" x14ac:dyDescent="0.2"/>
    <row r="496" s="172" customFormat="1" x14ac:dyDescent="0.2"/>
    <row r="497" s="172" customFormat="1" x14ac:dyDescent="0.2"/>
    <row r="498" s="172" customFormat="1" x14ac:dyDescent="0.2"/>
    <row r="499" s="172" customFormat="1" x14ac:dyDescent="0.2"/>
    <row r="500" s="172" customFormat="1" x14ac:dyDescent="0.2"/>
    <row r="501" s="172" customFormat="1" x14ac:dyDescent="0.2"/>
    <row r="502" s="172" customFormat="1" x14ac:dyDescent="0.2"/>
    <row r="503" s="172" customFormat="1" x14ac:dyDescent="0.2"/>
    <row r="504" s="172" customFormat="1" x14ac:dyDescent="0.2"/>
    <row r="505" s="172" customFormat="1" x14ac:dyDescent="0.2"/>
    <row r="506" s="172" customFormat="1" x14ac:dyDescent="0.2"/>
    <row r="507" s="172" customFormat="1" x14ac:dyDescent="0.2"/>
    <row r="508" s="172" customFormat="1" x14ac:dyDescent="0.2"/>
    <row r="509" s="172" customFormat="1" x14ac:dyDescent="0.2"/>
    <row r="510" s="172" customFormat="1" x14ac:dyDescent="0.2"/>
    <row r="511" s="172" customFormat="1" x14ac:dyDescent="0.2"/>
    <row r="512" s="172" customFormat="1" x14ac:dyDescent="0.2"/>
    <row r="513" s="172" customFormat="1" x14ac:dyDescent="0.2"/>
    <row r="514" s="172" customFormat="1" x14ac:dyDescent="0.2"/>
    <row r="515" s="172" customFormat="1" x14ac:dyDescent="0.2"/>
    <row r="516" s="172" customFormat="1" x14ac:dyDescent="0.2"/>
    <row r="517" s="172" customFormat="1" x14ac:dyDescent="0.2"/>
    <row r="518" s="172" customFormat="1" x14ac:dyDescent="0.2"/>
    <row r="519" s="172" customFormat="1" x14ac:dyDescent="0.2"/>
    <row r="520" s="172" customFormat="1" x14ac:dyDescent="0.2"/>
    <row r="521" s="172" customFormat="1" x14ac:dyDescent="0.2"/>
    <row r="522" s="172" customFormat="1" x14ac:dyDescent="0.2"/>
    <row r="523" s="172" customFormat="1" x14ac:dyDescent="0.2"/>
    <row r="524" s="172" customFormat="1" x14ac:dyDescent="0.2"/>
    <row r="525" s="172" customFormat="1" x14ac:dyDescent="0.2"/>
    <row r="526" s="172" customFormat="1" x14ac:dyDescent="0.2"/>
    <row r="527" s="172" customFormat="1" x14ac:dyDescent="0.2"/>
    <row r="528" s="172" customFormat="1" x14ac:dyDescent="0.2"/>
    <row r="529" s="172" customFormat="1" x14ac:dyDescent="0.2"/>
    <row r="530" s="172" customFormat="1" x14ac:dyDescent="0.2"/>
    <row r="531" s="172" customFormat="1" x14ac:dyDescent="0.2"/>
    <row r="532" s="172" customFormat="1" x14ac:dyDescent="0.2"/>
    <row r="533" s="172" customFormat="1" x14ac:dyDescent="0.2"/>
    <row r="534" s="172" customFormat="1" x14ac:dyDescent="0.2"/>
    <row r="535" s="172" customFormat="1" x14ac:dyDescent="0.2"/>
    <row r="536" s="172" customFormat="1" x14ac:dyDescent="0.2"/>
    <row r="537" s="172" customFormat="1" x14ac:dyDescent="0.2"/>
    <row r="538" s="172" customFormat="1" x14ac:dyDescent="0.2"/>
    <row r="539" s="172" customFormat="1" x14ac:dyDescent="0.2"/>
    <row r="540" s="172" customFormat="1" x14ac:dyDescent="0.2"/>
    <row r="541" s="172" customFormat="1" x14ac:dyDescent="0.2"/>
    <row r="542" s="172" customFormat="1" x14ac:dyDescent="0.2"/>
    <row r="543" s="172" customFormat="1" x14ac:dyDescent="0.2"/>
    <row r="544" s="172" customFormat="1" x14ac:dyDescent="0.2"/>
    <row r="545" s="172" customFormat="1" x14ac:dyDescent="0.2"/>
    <row r="546" s="172" customFormat="1" x14ac:dyDescent="0.2"/>
    <row r="547" s="172" customFormat="1" x14ac:dyDescent="0.2"/>
    <row r="548" s="172" customFormat="1" x14ac:dyDescent="0.2"/>
    <row r="549" s="172" customFormat="1" x14ac:dyDescent="0.2"/>
    <row r="550" s="172" customFormat="1" x14ac:dyDescent="0.2"/>
    <row r="551" s="172" customFormat="1" x14ac:dyDescent="0.2"/>
    <row r="552" s="172" customFormat="1" x14ac:dyDescent="0.2"/>
    <row r="553" s="172" customFormat="1" x14ac:dyDescent="0.2"/>
    <row r="554" s="172" customFormat="1" x14ac:dyDescent="0.2"/>
    <row r="555" s="172" customFormat="1" x14ac:dyDescent="0.2"/>
    <row r="556" s="172" customFormat="1" x14ac:dyDescent="0.2"/>
    <row r="557" s="172" customFormat="1" x14ac:dyDescent="0.2"/>
    <row r="558" s="172" customFormat="1" x14ac:dyDescent="0.2"/>
    <row r="559" s="172" customFormat="1" x14ac:dyDescent="0.2"/>
    <row r="560" s="172" customFormat="1" x14ac:dyDescent="0.2"/>
    <row r="561" s="172" customFormat="1" x14ac:dyDescent="0.2"/>
    <row r="562" s="172" customFormat="1" x14ac:dyDescent="0.2"/>
    <row r="563" s="172" customFormat="1" x14ac:dyDescent="0.2"/>
    <row r="564" s="172" customFormat="1" x14ac:dyDescent="0.2"/>
    <row r="565" s="172" customFormat="1" x14ac:dyDescent="0.2"/>
    <row r="566" s="172" customFormat="1" x14ac:dyDescent="0.2"/>
    <row r="567" s="172" customFormat="1" x14ac:dyDescent="0.2"/>
    <row r="568" s="172" customFormat="1" x14ac:dyDescent="0.2"/>
    <row r="569" s="172" customFormat="1" x14ac:dyDescent="0.2"/>
    <row r="570" s="172" customFormat="1" x14ac:dyDescent="0.2"/>
    <row r="571" s="172" customFormat="1" x14ac:dyDescent="0.2"/>
    <row r="572" s="172" customFormat="1" x14ac:dyDescent="0.2"/>
    <row r="573" s="172" customFormat="1" x14ac:dyDescent="0.2"/>
    <row r="574" s="172" customFormat="1" x14ac:dyDescent="0.2"/>
    <row r="575" s="172" customFormat="1" x14ac:dyDescent="0.2"/>
    <row r="576" s="172" customFormat="1" x14ac:dyDescent="0.2"/>
    <row r="577" s="172" customFormat="1" x14ac:dyDescent="0.2"/>
    <row r="578" s="172" customFormat="1" x14ac:dyDescent="0.2"/>
    <row r="579" s="172" customFormat="1" x14ac:dyDescent="0.2"/>
    <row r="580" s="172" customFormat="1" x14ac:dyDescent="0.2"/>
    <row r="581" s="172" customFormat="1" x14ac:dyDescent="0.2"/>
    <row r="582" s="172" customFormat="1" x14ac:dyDescent="0.2"/>
    <row r="583" s="172" customFormat="1" x14ac:dyDescent="0.2"/>
    <row r="584" s="172" customFormat="1" x14ac:dyDescent="0.2"/>
    <row r="585" s="172" customFormat="1" x14ac:dyDescent="0.2"/>
    <row r="586" s="172" customFormat="1" x14ac:dyDescent="0.2"/>
    <row r="587" s="172" customFormat="1" x14ac:dyDescent="0.2"/>
    <row r="588" s="172" customFormat="1" x14ac:dyDescent="0.2"/>
    <row r="589" s="172" customFormat="1" x14ac:dyDescent="0.2"/>
    <row r="590" s="172" customFormat="1" x14ac:dyDescent="0.2"/>
    <row r="591" s="172" customFormat="1" x14ac:dyDescent="0.2"/>
    <row r="592" s="172" customFormat="1" x14ac:dyDescent="0.2"/>
    <row r="593" s="172" customFormat="1" x14ac:dyDescent="0.2"/>
    <row r="594" s="172" customFormat="1" x14ac:dyDescent="0.2"/>
    <row r="595" s="172" customFormat="1" x14ac:dyDescent="0.2"/>
    <row r="596" s="172" customFormat="1" x14ac:dyDescent="0.2"/>
    <row r="597" s="172" customFormat="1" x14ac:dyDescent="0.2"/>
    <row r="598" s="172" customFormat="1" x14ac:dyDescent="0.2"/>
    <row r="599" s="172" customFormat="1" x14ac:dyDescent="0.2"/>
    <row r="600" s="172" customFormat="1" x14ac:dyDescent="0.2"/>
    <row r="601" s="172" customFormat="1" x14ac:dyDescent="0.2"/>
    <row r="602" s="172" customFormat="1" x14ac:dyDescent="0.2"/>
    <row r="603" s="172" customFormat="1" x14ac:dyDescent="0.2"/>
    <row r="604" s="172" customFormat="1" x14ac:dyDescent="0.2"/>
    <row r="605" s="172" customFormat="1" x14ac:dyDescent="0.2"/>
    <row r="606" s="172" customFormat="1" x14ac:dyDescent="0.2"/>
    <row r="607" s="172" customFormat="1" x14ac:dyDescent="0.2"/>
    <row r="608" s="172" customFormat="1" x14ac:dyDescent="0.2"/>
    <row r="609" s="172" customFormat="1" x14ac:dyDescent="0.2"/>
    <row r="610" s="172" customFormat="1" x14ac:dyDescent="0.2"/>
    <row r="611" s="172" customFormat="1" x14ac:dyDescent="0.2"/>
    <row r="612" s="172" customFormat="1" x14ac:dyDescent="0.2"/>
    <row r="613" s="172" customFormat="1" x14ac:dyDescent="0.2"/>
    <row r="614" s="172" customFormat="1" x14ac:dyDescent="0.2"/>
    <row r="615" s="172" customFormat="1" x14ac:dyDescent="0.2"/>
    <row r="616" s="172" customFormat="1" x14ac:dyDescent="0.2"/>
    <row r="617" s="172" customFormat="1" x14ac:dyDescent="0.2"/>
    <row r="618" s="172" customFormat="1" x14ac:dyDescent="0.2"/>
    <row r="619" s="172" customFormat="1" x14ac:dyDescent="0.2"/>
    <row r="620" s="172" customFormat="1" x14ac:dyDescent="0.2"/>
    <row r="621" s="172" customFormat="1" x14ac:dyDescent="0.2"/>
    <row r="622" s="172" customFormat="1" x14ac:dyDescent="0.2"/>
    <row r="623" s="172" customFormat="1" x14ac:dyDescent="0.2"/>
    <row r="624" s="172" customFormat="1" x14ac:dyDescent="0.2"/>
    <row r="625" s="172" customFormat="1" x14ac:dyDescent="0.2"/>
    <row r="626" s="172" customFormat="1" x14ac:dyDescent="0.2"/>
    <row r="627" s="172" customFormat="1" x14ac:dyDescent="0.2"/>
    <row r="628" s="172" customFormat="1" x14ac:dyDescent="0.2"/>
    <row r="629" s="172" customFormat="1" x14ac:dyDescent="0.2"/>
    <row r="630" s="172" customFormat="1" x14ac:dyDescent="0.2"/>
    <row r="631" s="172" customFormat="1" x14ac:dyDescent="0.2"/>
    <row r="632" s="172" customFormat="1" x14ac:dyDescent="0.2"/>
    <row r="633" s="172" customFormat="1" x14ac:dyDescent="0.2"/>
    <row r="634" s="172" customFormat="1" x14ac:dyDescent="0.2"/>
    <row r="635" s="172" customFormat="1" x14ac:dyDescent="0.2"/>
    <row r="636" s="172" customFormat="1" x14ac:dyDescent="0.2"/>
    <row r="637" s="172" customFormat="1" x14ac:dyDescent="0.2"/>
    <row r="638" s="172" customFormat="1" x14ac:dyDescent="0.2"/>
    <row r="639" s="172" customFormat="1" x14ac:dyDescent="0.2"/>
    <row r="640" s="172" customFormat="1" x14ac:dyDescent="0.2"/>
    <row r="641" s="172" customFormat="1" x14ac:dyDescent="0.2"/>
    <row r="642" s="172" customFormat="1" x14ac:dyDescent="0.2"/>
    <row r="643" s="172" customFormat="1" x14ac:dyDescent="0.2"/>
    <row r="644" s="172" customFormat="1" x14ac:dyDescent="0.2"/>
    <row r="645" s="172" customFormat="1" x14ac:dyDescent="0.2"/>
    <row r="646" s="172" customFormat="1" x14ac:dyDescent="0.2"/>
    <row r="647" s="172" customFormat="1" x14ac:dyDescent="0.2"/>
    <row r="648" s="172" customFormat="1" x14ac:dyDescent="0.2"/>
    <row r="649" s="172" customFormat="1" x14ac:dyDescent="0.2"/>
    <row r="650" s="172" customFormat="1" x14ac:dyDescent="0.2"/>
    <row r="651" s="172" customFormat="1" x14ac:dyDescent="0.2"/>
    <row r="652" s="172" customFormat="1" x14ac:dyDescent="0.2"/>
    <row r="653" s="172" customFormat="1" x14ac:dyDescent="0.2"/>
    <row r="654" s="172" customFormat="1" x14ac:dyDescent="0.2"/>
    <row r="655" s="172" customFormat="1" x14ac:dyDescent="0.2"/>
    <row r="656" s="172" customFormat="1" x14ac:dyDescent="0.2"/>
    <row r="657" s="172" customFormat="1" x14ac:dyDescent="0.2"/>
    <row r="658" s="172" customFormat="1" x14ac:dyDescent="0.2"/>
    <row r="659" s="172" customFormat="1" x14ac:dyDescent="0.2"/>
    <row r="660" s="172" customFormat="1" x14ac:dyDescent="0.2"/>
    <row r="661" s="172" customFormat="1" x14ac:dyDescent="0.2"/>
    <row r="662" s="172" customFormat="1" x14ac:dyDescent="0.2"/>
    <row r="663" s="172" customFormat="1" x14ac:dyDescent="0.2"/>
    <row r="664" s="172" customFormat="1" x14ac:dyDescent="0.2"/>
    <row r="665" s="172" customFormat="1" x14ac:dyDescent="0.2"/>
    <row r="666" s="172" customFormat="1" x14ac:dyDescent="0.2"/>
    <row r="667" s="172" customFormat="1" x14ac:dyDescent="0.2"/>
    <row r="668" s="172" customFormat="1" x14ac:dyDescent="0.2"/>
    <row r="669" s="172" customFormat="1" x14ac:dyDescent="0.2"/>
    <row r="670" s="172" customFormat="1" x14ac:dyDescent="0.2"/>
    <row r="671" s="172" customFormat="1" x14ac:dyDescent="0.2"/>
    <row r="672" s="172" customFormat="1" x14ac:dyDescent="0.2"/>
    <row r="673" s="172" customFormat="1" x14ac:dyDescent="0.2"/>
    <row r="674" s="172" customFormat="1" x14ac:dyDescent="0.2"/>
    <row r="675" s="172" customFormat="1" x14ac:dyDescent="0.2"/>
    <row r="676" s="172" customFormat="1" x14ac:dyDescent="0.2"/>
    <row r="677" s="172" customFormat="1" x14ac:dyDescent="0.2"/>
    <row r="678" s="172" customFormat="1" x14ac:dyDescent="0.2"/>
    <row r="679" s="172" customFormat="1" x14ac:dyDescent="0.2"/>
    <row r="680" s="172" customFormat="1" x14ac:dyDescent="0.2"/>
    <row r="681" s="172" customFormat="1" x14ac:dyDescent="0.2"/>
    <row r="682" s="172" customFormat="1" x14ac:dyDescent="0.2"/>
    <row r="683" s="172" customFormat="1" x14ac:dyDescent="0.2"/>
    <row r="684" s="172" customFormat="1" x14ac:dyDescent="0.2"/>
    <row r="685" s="172" customFormat="1" x14ac:dyDescent="0.2"/>
    <row r="686" s="172" customFormat="1" x14ac:dyDescent="0.2"/>
    <row r="687" s="172" customFormat="1" x14ac:dyDescent="0.2"/>
    <row r="688" s="172" customFormat="1" x14ac:dyDescent="0.2"/>
    <row r="689" s="172" customFormat="1" x14ac:dyDescent="0.2"/>
    <row r="690" s="172" customFormat="1" x14ac:dyDescent="0.2"/>
    <row r="691" s="172" customFormat="1" x14ac:dyDescent="0.2"/>
    <row r="692" s="172" customFormat="1" x14ac:dyDescent="0.2"/>
    <row r="693" s="172" customFormat="1" x14ac:dyDescent="0.2"/>
    <row r="694" s="172" customFormat="1" x14ac:dyDescent="0.2"/>
    <row r="695" s="172" customFormat="1" x14ac:dyDescent="0.2"/>
    <row r="696" s="172" customFormat="1" x14ac:dyDescent="0.2"/>
    <row r="697" s="172" customFormat="1" x14ac:dyDescent="0.2"/>
    <row r="698" s="172" customFormat="1" x14ac:dyDescent="0.2"/>
    <row r="699" s="172" customFormat="1" x14ac:dyDescent="0.2"/>
    <row r="700" s="172" customFormat="1" x14ac:dyDescent="0.2"/>
    <row r="701" s="172" customFormat="1" x14ac:dyDescent="0.2"/>
    <row r="702" s="172" customFormat="1" x14ac:dyDescent="0.2"/>
    <row r="703" s="172" customFormat="1" x14ac:dyDescent="0.2"/>
    <row r="704" s="172" customFormat="1" x14ac:dyDescent="0.2"/>
    <row r="705" s="172" customFormat="1" x14ac:dyDescent="0.2"/>
    <row r="706" s="172" customFormat="1" x14ac:dyDescent="0.2"/>
    <row r="707" s="172" customFormat="1" x14ac:dyDescent="0.2"/>
    <row r="708" s="172" customFormat="1" x14ac:dyDescent="0.2"/>
    <row r="709" s="172" customFormat="1" x14ac:dyDescent="0.2"/>
    <row r="710" s="172" customFormat="1" x14ac:dyDescent="0.2"/>
    <row r="711" s="172" customFormat="1" x14ac:dyDescent="0.2"/>
    <row r="712" s="172" customFormat="1" x14ac:dyDescent="0.2"/>
    <row r="713" s="172" customFormat="1" x14ac:dyDescent="0.2"/>
    <row r="714" s="172" customFormat="1" x14ac:dyDescent="0.2"/>
    <row r="715" s="172" customFormat="1" x14ac:dyDescent="0.2"/>
    <row r="716" s="172" customFormat="1" x14ac:dyDescent="0.2"/>
    <row r="717" s="172" customFormat="1" x14ac:dyDescent="0.2"/>
    <row r="718" s="172" customFormat="1" x14ac:dyDescent="0.2"/>
    <row r="719" s="172" customFormat="1" x14ac:dyDescent="0.2"/>
    <row r="720" s="172" customFormat="1" x14ac:dyDescent="0.2"/>
    <row r="721" s="172" customFormat="1" x14ac:dyDescent="0.2"/>
    <row r="722" s="172" customFormat="1" x14ac:dyDescent="0.2"/>
    <row r="723" s="172" customFormat="1" x14ac:dyDescent="0.2"/>
    <row r="724" s="172" customFormat="1" x14ac:dyDescent="0.2"/>
    <row r="725" s="172" customFormat="1" x14ac:dyDescent="0.2"/>
    <row r="726" s="172" customFormat="1" x14ac:dyDescent="0.2"/>
    <row r="727" s="172" customFormat="1" x14ac:dyDescent="0.2"/>
    <row r="728" s="172" customFormat="1" x14ac:dyDescent="0.2"/>
    <row r="729" s="172" customFormat="1" x14ac:dyDescent="0.2"/>
    <row r="730" s="172" customFormat="1" x14ac:dyDescent="0.2"/>
    <row r="731" s="172" customFormat="1" x14ac:dyDescent="0.2"/>
    <row r="732" s="172" customFormat="1" x14ac:dyDescent="0.2"/>
    <row r="733" s="172" customFormat="1" x14ac:dyDescent="0.2"/>
    <row r="734" s="172" customFormat="1" x14ac:dyDescent="0.2"/>
    <row r="735" s="172" customFormat="1" x14ac:dyDescent="0.2"/>
    <row r="736" s="172" customFormat="1" x14ac:dyDescent="0.2"/>
    <row r="737" s="172" customFormat="1" x14ac:dyDescent="0.2"/>
    <row r="738" s="172" customFormat="1" x14ac:dyDescent="0.2"/>
    <row r="739" s="172" customFormat="1" x14ac:dyDescent="0.2"/>
    <row r="740" s="172" customFormat="1" x14ac:dyDescent="0.2"/>
    <row r="741" s="172" customFormat="1" x14ac:dyDescent="0.2"/>
    <row r="742" s="172" customFormat="1" x14ac:dyDescent="0.2"/>
    <row r="743" s="172" customFormat="1" x14ac:dyDescent="0.2"/>
    <row r="744" s="172" customFormat="1" x14ac:dyDescent="0.2"/>
    <row r="745" s="172" customFormat="1" x14ac:dyDescent="0.2"/>
    <row r="746" s="172" customFormat="1" x14ac:dyDescent="0.2"/>
    <row r="747" s="172" customFormat="1" x14ac:dyDescent="0.2"/>
    <row r="748" s="172" customFormat="1" x14ac:dyDescent="0.2"/>
    <row r="749" s="172" customFormat="1" x14ac:dyDescent="0.2"/>
    <row r="750" s="172" customFormat="1" x14ac:dyDescent="0.2"/>
    <row r="751" s="172" customFormat="1" x14ac:dyDescent="0.2"/>
    <row r="752" s="172" customFormat="1" x14ac:dyDescent="0.2"/>
    <row r="753" s="172" customFormat="1" x14ac:dyDescent="0.2"/>
    <row r="754" s="172" customFormat="1" x14ac:dyDescent="0.2"/>
    <row r="755" s="172" customFormat="1" x14ac:dyDescent="0.2"/>
    <row r="756" s="172" customFormat="1" x14ac:dyDescent="0.2"/>
    <row r="757" s="172" customFormat="1" x14ac:dyDescent="0.2"/>
    <row r="758" s="172" customFormat="1" x14ac:dyDescent="0.2"/>
    <row r="759" s="172" customFormat="1" x14ac:dyDescent="0.2"/>
    <row r="760" s="172" customFormat="1" x14ac:dyDescent="0.2"/>
    <row r="761" s="172" customFormat="1" x14ac:dyDescent="0.2"/>
    <row r="762" s="172" customFormat="1" x14ac:dyDescent="0.2"/>
    <row r="763" s="172" customFormat="1" x14ac:dyDescent="0.2"/>
    <row r="764" s="172" customFormat="1" x14ac:dyDescent="0.2"/>
    <row r="765" s="172" customFormat="1" x14ac:dyDescent="0.2"/>
    <row r="766" s="172" customFormat="1" x14ac:dyDescent="0.2"/>
    <row r="767" s="172" customFormat="1" x14ac:dyDescent="0.2"/>
    <row r="768" s="172" customFormat="1" x14ac:dyDescent="0.2"/>
    <row r="769" s="172" customFormat="1" x14ac:dyDescent="0.2"/>
    <row r="770" s="172" customFormat="1" x14ac:dyDescent="0.2"/>
    <row r="771" s="172" customFormat="1" x14ac:dyDescent="0.2"/>
    <row r="772" s="172" customFormat="1" x14ac:dyDescent="0.2"/>
    <row r="773" s="172" customFormat="1" x14ac:dyDescent="0.2"/>
    <row r="774" s="172" customFormat="1" x14ac:dyDescent="0.2"/>
    <row r="775" s="172" customFormat="1" x14ac:dyDescent="0.2"/>
    <row r="776" s="172" customFormat="1" x14ac:dyDescent="0.2"/>
    <row r="777" s="172" customFormat="1" x14ac:dyDescent="0.2"/>
    <row r="778" s="172" customFormat="1" x14ac:dyDescent="0.2"/>
    <row r="779" s="172" customFormat="1" x14ac:dyDescent="0.2"/>
    <row r="780" s="172" customFormat="1" x14ac:dyDescent="0.2"/>
    <row r="781" s="172" customFormat="1" x14ac:dyDescent="0.2"/>
    <row r="782" s="172" customFormat="1" x14ac:dyDescent="0.2"/>
    <row r="783" s="172" customFormat="1" x14ac:dyDescent="0.2"/>
    <row r="784" s="172" customFormat="1" x14ac:dyDescent="0.2"/>
    <row r="785" s="172" customFormat="1" x14ac:dyDescent="0.2"/>
    <row r="786" s="172" customFormat="1" x14ac:dyDescent="0.2"/>
    <row r="787" s="172" customFormat="1" x14ac:dyDescent="0.2"/>
    <row r="788" s="172" customFormat="1" x14ac:dyDescent="0.2"/>
    <row r="789" s="172" customFormat="1" x14ac:dyDescent="0.2"/>
    <row r="790" s="172" customFormat="1" x14ac:dyDescent="0.2"/>
    <row r="791" s="172" customFormat="1" x14ac:dyDescent="0.2"/>
    <row r="792" s="172" customFormat="1" x14ac:dyDescent="0.2"/>
    <row r="793" s="172" customFormat="1" x14ac:dyDescent="0.2"/>
    <row r="794" s="172" customFormat="1" x14ac:dyDescent="0.2"/>
    <row r="795" s="172" customFormat="1" x14ac:dyDescent="0.2"/>
    <row r="796" s="172" customFormat="1" x14ac:dyDescent="0.2"/>
    <row r="797" s="172" customFormat="1" x14ac:dyDescent="0.2"/>
    <row r="798" s="172" customFormat="1" x14ac:dyDescent="0.2"/>
    <row r="799" s="172" customFormat="1" x14ac:dyDescent="0.2"/>
    <row r="800" s="172" customFormat="1" x14ac:dyDescent="0.2"/>
    <row r="801" s="172" customFormat="1" x14ac:dyDescent="0.2"/>
    <row r="802" s="172" customFormat="1" x14ac:dyDescent="0.2"/>
    <row r="803" s="172" customFormat="1" x14ac:dyDescent="0.2"/>
    <row r="804" s="172" customFormat="1" x14ac:dyDescent="0.2"/>
    <row r="805" s="172" customFormat="1" x14ac:dyDescent="0.2"/>
    <row r="806" s="172" customFormat="1" x14ac:dyDescent="0.2"/>
    <row r="807" s="172" customFormat="1" x14ac:dyDescent="0.2"/>
    <row r="808" s="172" customFormat="1" x14ac:dyDescent="0.2"/>
    <row r="809" s="172" customFormat="1" x14ac:dyDescent="0.2"/>
    <row r="810" s="172" customFormat="1" x14ac:dyDescent="0.2"/>
    <row r="811" s="172" customFormat="1" x14ac:dyDescent="0.2"/>
    <row r="812" s="172" customFormat="1" x14ac:dyDescent="0.2"/>
    <row r="813" s="172" customFormat="1" x14ac:dyDescent="0.2"/>
    <row r="814" s="172" customFormat="1" x14ac:dyDescent="0.2"/>
    <row r="815" s="172" customFormat="1" x14ac:dyDescent="0.2"/>
    <row r="816" s="172" customFormat="1" x14ac:dyDescent="0.2"/>
    <row r="817" s="172" customFormat="1" x14ac:dyDescent="0.2"/>
    <row r="818" s="172" customFormat="1" x14ac:dyDescent="0.2"/>
    <row r="819" s="172" customFormat="1" x14ac:dyDescent="0.2"/>
    <row r="820" s="172" customFormat="1" x14ac:dyDescent="0.2"/>
    <row r="821" s="172" customFormat="1" x14ac:dyDescent="0.2"/>
    <row r="822" s="172" customFormat="1" x14ac:dyDescent="0.2"/>
    <row r="823" s="172" customFormat="1" x14ac:dyDescent="0.2"/>
    <row r="824" s="172" customFormat="1" x14ac:dyDescent="0.2"/>
    <row r="825" s="172" customFormat="1" x14ac:dyDescent="0.2"/>
    <row r="826" s="172" customFormat="1" x14ac:dyDescent="0.2"/>
    <row r="827" s="172" customFormat="1" x14ac:dyDescent="0.2"/>
    <row r="828" s="172" customFormat="1" x14ac:dyDescent="0.2"/>
    <row r="829" s="172" customFormat="1" x14ac:dyDescent="0.2"/>
    <row r="830" s="172" customFormat="1" x14ac:dyDescent="0.2"/>
    <row r="831" s="172" customFormat="1" x14ac:dyDescent="0.2"/>
    <row r="832" s="172" customFormat="1" x14ac:dyDescent="0.2"/>
    <row r="833" s="172" customFormat="1" x14ac:dyDescent="0.2"/>
    <row r="834" s="172" customFormat="1" x14ac:dyDescent="0.2"/>
    <row r="835" s="172" customFormat="1" x14ac:dyDescent="0.2"/>
    <row r="836" s="172" customFormat="1" x14ac:dyDescent="0.2"/>
    <row r="837" s="172" customFormat="1" x14ac:dyDescent="0.2"/>
    <row r="838" s="172" customFormat="1" x14ac:dyDescent="0.2"/>
    <row r="839" s="172" customFormat="1" x14ac:dyDescent="0.2"/>
    <row r="840" s="172" customFormat="1" x14ac:dyDescent="0.2"/>
    <row r="841" s="172" customFormat="1" x14ac:dyDescent="0.2"/>
    <row r="842" s="172" customFormat="1" x14ac:dyDescent="0.2"/>
    <row r="843" s="172" customFormat="1" x14ac:dyDescent="0.2"/>
    <row r="844" s="172" customFormat="1" x14ac:dyDescent="0.2"/>
    <row r="845" s="172" customFormat="1" x14ac:dyDescent="0.2"/>
    <row r="846" s="172" customFormat="1" x14ac:dyDescent="0.2"/>
    <row r="847" s="172" customFormat="1" x14ac:dyDescent="0.2"/>
    <row r="848" s="172" customFormat="1" x14ac:dyDescent="0.2"/>
    <row r="849" s="172" customFormat="1" x14ac:dyDescent="0.2"/>
    <row r="850" s="172" customFormat="1" x14ac:dyDescent="0.2"/>
    <row r="851" s="172" customFormat="1" x14ac:dyDescent="0.2"/>
    <row r="852" s="172" customFormat="1" x14ac:dyDescent="0.2"/>
    <row r="853" s="172" customFormat="1" x14ac:dyDescent="0.2"/>
    <row r="854" s="172" customFormat="1" x14ac:dyDescent="0.2"/>
    <row r="855" s="172" customFormat="1" x14ac:dyDescent="0.2"/>
    <row r="856" s="172" customFormat="1" x14ac:dyDescent="0.2"/>
    <row r="857" s="172" customFormat="1" x14ac:dyDescent="0.2"/>
    <row r="858" s="172" customFormat="1" x14ac:dyDescent="0.2"/>
    <row r="859" s="172" customFormat="1" x14ac:dyDescent="0.2"/>
    <row r="860" s="172" customFormat="1" x14ac:dyDescent="0.2"/>
    <row r="861" s="172" customFormat="1" x14ac:dyDescent="0.2"/>
    <row r="862" s="172" customFormat="1" x14ac:dyDescent="0.2"/>
    <row r="863" s="172" customFormat="1" x14ac:dyDescent="0.2"/>
    <row r="864" s="172" customFormat="1" x14ac:dyDescent="0.2"/>
    <row r="865" s="172" customFormat="1" x14ac:dyDescent="0.2"/>
    <row r="866" s="172" customFormat="1" x14ac:dyDescent="0.2"/>
    <row r="867" s="172" customFormat="1" x14ac:dyDescent="0.2"/>
    <row r="868" s="172" customFormat="1" x14ac:dyDescent="0.2"/>
    <row r="869" s="172" customFormat="1" x14ac:dyDescent="0.2"/>
    <row r="870" s="172" customFormat="1" x14ac:dyDescent="0.2"/>
    <row r="871" s="172" customFormat="1" x14ac:dyDescent="0.2"/>
    <row r="872" s="172" customFormat="1" x14ac:dyDescent="0.2"/>
    <row r="873" s="172" customFormat="1" x14ac:dyDescent="0.2"/>
    <row r="874" s="172" customFormat="1" x14ac:dyDescent="0.2"/>
    <row r="875" s="172" customFormat="1" x14ac:dyDescent="0.2"/>
    <row r="876" s="172" customFormat="1" x14ac:dyDescent="0.2"/>
    <row r="877" s="172" customFormat="1" x14ac:dyDescent="0.2"/>
    <row r="878" s="172" customFormat="1" x14ac:dyDescent="0.2"/>
    <row r="879" s="172" customFormat="1" x14ac:dyDescent="0.2"/>
    <row r="880" s="172" customFormat="1" x14ac:dyDescent="0.2"/>
    <row r="881" s="172" customFormat="1" x14ac:dyDescent="0.2"/>
    <row r="882" s="172" customFormat="1" x14ac:dyDescent="0.2"/>
    <row r="883" s="172" customFormat="1" x14ac:dyDescent="0.2"/>
    <row r="884" s="172" customFormat="1" x14ac:dyDescent="0.2"/>
    <row r="885" s="172" customFormat="1" x14ac:dyDescent="0.2"/>
    <row r="886" s="172" customFormat="1" x14ac:dyDescent="0.2"/>
    <row r="887" s="172" customFormat="1" x14ac:dyDescent="0.2"/>
    <row r="888" s="172" customFormat="1" x14ac:dyDescent="0.2"/>
    <row r="889" s="172" customFormat="1" x14ac:dyDescent="0.2"/>
    <row r="890" s="172" customFormat="1" x14ac:dyDescent="0.2"/>
    <row r="891" s="172" customFormat="1" x14ac:dyDescent="0.2"/>
    <row r="892" s="172" customFormat="1" x14ac:dyDescent="0.2"/>
    <row r="893" s="172" customFormat="1" x14ac:dyDescent="0.2"/>
    <row r="894" s="172" customFormat="1" x14ac:dyDescent="0.2"/>
    <row r="895" s="172" customFormat="1" x14ac:dyDescent="0.2"/>
    <row r="896" s="172" customFormat="1" x14ac:dyDescent="0.2"/>
    <row r="897" s="172" customFormat="1" x14ac:dyDescent="0.2"/>
    <row r="898" s="172" customFormat="1" x14ac:dyDescent="0.2"/>
    <row r="899" s="172" customFormat="1" x14ac:dyDescent="0.2"/>
    <row r="900" s="172" customFormat="1" x14ac:dyDescent="0.2"/>
    <row r="901" s="172" customFormat="1" x14ac:dyDescent="0.2"/>
    <row r="902" s="172" customFormat="1" x14ac:dyDescent="0.2"/>
    <row r="903" s="172" customFormat="1" x14ac:dyDescent="0.2"/>
    <row r="904" s="172" customFormat="1" x14ac:dyDescent="0.2"/>
    <row r="905" s="172" customFormat="1" x14ac:dyDescent="0.2"/>
    <row r="906" s="172" customFormat="1" x14ac:dyDescent="0.2"/>
    <row r="907" s="172" customFormat="1" x14ac:dyDescent="0.2"/>
    <row r="908" s="172" customFormat="1" x14ac:dyDescent="0.2"/>
    <row r="909" s="172" customFormat="1" x14ac:dyDescent="0.2"/>
    <row r="910" s="172" customFormat="1" x14ac:dyDescent="0.2"/>
    <row r="911" s="172" customFormat="1" x14ac:dyDescent="0.2"/>
    <row r="912" s="172" customFormat="1" x14ac:dyDescent="0.2"/>
    <row r="913" s="172" customFormat="1" x14ac:dyDescent="0.2"/>
    <row r="914" s="172" customFormat="1" x14ac:dyDescent="0.2"/>
    <row r="915" s="172" customFormat="1" x14ac:dyDescent="0.2"/>
    <row r="916" s="172" customFormat="1" x14ac:dyDescent="0.2"/>
    <row r="917" s="172" customFormat="1" x14ac:dyDescent="0.2"/>
    <row r="918" s="172" customFormat="1" x14ac:dyDescent="0.2"/>
    <row r="919" s="172" customFormat="1" x14ac:dyDescent="0.2"/>
    <row r="920" s="172" customFormat="1" x14ac:dyDescent="0.2"/>
    <row r="921" s="172" customFormat="1" x14ac:dyDescent="0.2"/>
    <row r="922" s="172" customFormat="1" x14ac:dyDescent="0.2"/>
    <row r="923" s="172" customFormat="1" x14ac:dyDescent="0.2"/>
    <row r="924" s="172" customFormat="1" x14ac:dyDescent="0.2"/>
    <row r="925" s="172" customFormat="1" x14ac:dyDescent="0.2"/>
    <row r="926" s="172" customFormat="1" x14ac:dyDescent="0.2"/>
    <row r="927" s="172" customFormat="1" x14ac:dyDescent="0.2"/>
    <row r="928" s="172" customFormat="1" x14ac:dyDescent="0.2"/>
    <row r="929" s="172" customFormat="1" x14ac:dyDescent="0.2"/>
    <row r="930" s="172" customFormat="1" x14ac:dyDescent="0.2"/>
    <row r="931" s="172" customFormat="1" x14ac:dyDescent="0.2"/>
    <row r="932" s="172" customFormat="1" x14ac:dyDescent="0.2"/>
    <row r="933" s="172" customFormat="1" x14ac:dyDescent="0.2"/>
    <row r="934" s="172" customFormat="1" x14ac:dyDescent="0.2"/>
    <row r="935" s="172" customFormat="1" x14ac:dyDescent="0.2"/>
    <row r="936" s="172" customFormat="1" x14ac:dyDescent="0.2"/>
    <row r="937" s="172" customFormat="1" x14ac:dyDescent="0.2"/>
    <row r="938" s="172" customFormat="1" x14ac:dyDescent="0.2"/>
    <row r="939" s="172" customFormat="1" x14ac:dyDescent="0.2"/>
    <row r="940" s="172" customFormat="1" x14ac:dyDescent="0.2"/>
    <row r="941" s="172" customFormat="1" x14ac:dyDescent="0.2"/>
    <row r="942" s="172" customFormat="1" x14ac:dyDescent="0.2"/>
    <row r="943" s="172" customFormat="1" x14ac:dyDescent="0.2"/>
    <row r="944" s="172" customFormat="1" x14ac:dyDescent="0.2"/>
    <row r="945" s="172" customFormat="1" x14ac:dyDescent="0.2"/>
    <row r="946" s="172" customFormat="1" x14ac:dyDescent="0.2"/>
    <row r="947" s="172" customFormat="1" x14ac:dyDescent="0.2"/>
    <row r="948" s="172" customFormat="1" x14ac:dyDescent="0.2"/>
    <row r="949" s="172" customFormat="1" x14ac:dyDescent="0.2"/>
    <row r="950" s="172" customFormat="1" x14ac:dyDescent="0.2"/>
    <row r="951" s="172" customFormat="1" x14ac:dyDescent="0.2"/>
    <row r="952" s="172" customFormat="1" x14ac:dyDescent="0.2"/>
    <row r="953" s="172" customFormat="1" x14ac:dyDescent="0.2"/>
    <row r="954" s="172" customFormat="1" x14ac:dyDescent="0.2"/>
    <row r="955" s="172" customFormat="1" x14ac:dyDescent="0.2"/>
    <row r="956" s="172" customFormat="1" x14ac:dyDescent="0.2"/>
    <row r="957" s="172" customFormat="1" x14ac:dyDescent="0.2"/>
    <row r="958" s="172" customFormat="1" x14ac:dyDescent="0.2"/>
    <row r="959" s="172" customFormat="1" x14ac:dyDescent="0.2"/>
    <row r="960" s="172" customFormat="1" x14ac:dyDescent="0.2"/>
    <row r="961" s="172" customFormat="1" x14ac:dyDescent="0.2"/>
    <row r="962" s="172" customFormat="1" x14ac:dyDescent="0.2"/>
    <row r="963" s="172" customFormat="1" x14ac:dyDescent="0.2"/>
    <row r="964" s="172" customFormat="1" x14ac:dyDescent="0.2"/>
    <row r="965" s="172" customFormat="1" x14ac:dyDescent="0.2"/>
    <row r="966" s="172" customFormat="1" x14ac:dyDescent="0.2"/>
    <row r="967" s="172" customFormat="1" x14ac:dyDescent="0.2"/>
    <row r="968" s="172" customFormat="1" x14ac:dyDescent="0.2"/>
    <row r="969" s="172" customFormat="1" x14ac:dyDescent="0.2"/>
    <row r="970" s="172" customFormat="1" x14ac:dyDescent="0.2"/>
    <row r="971" s="172" customFormat="1" x14ac:dyDescent="0.2"/>
    <row r="972" s="172" customFormat="1" x14ac:dyDescent="0.2"/>
    <row r="973" s="172" customFormat="1" x14ac:dyDescent="0.2"/>
    <row r="974" s="172" customFormat="1" x14ac:dyDescent="0.2"/>
    <row r="975" s="172" customFormat="1" x14ac:dyDescent="0.2"/>
    <row r="976" s="172" customFormat="1" x14ac:dyDescent="0.2"/>
    <row r="977" s="172" customFormat="1" x14ac:dyDescent="0.2"/>
    <row r="978" s="172" customFormat="1" x14ac:dyDescent="0.2"/>
    <row r="979" s="172" customFormat="1" x14ac:dyDescent="0.2"/>
    <row r="980" s="172" customFormat="1" x14ac:dyDescent="0.2"/>
    <row r="981" s="172" customFormat="1" x14ac:dyDescent="0.2"/>
    <row r="982" s="172" customFormat="1" x14ac:dyDescent="0.2"/>
    <row r="983" s="172" customFormat="1" x14ac:dyDescent="0.2"/>
    <row r="984" s="172" customFormat="1" x14ac:dyDescent="0.2"/>
    <row r="985" s="172" customFormat="1" x14ac:dyDescent="0.2"/>
    <row r="986" s="172" customFormat="1" x14ac:dyDescent="0.2"/>
    <row r="987" s="172" customFormat="1" x14ac:dyDescent="0.2"/>
    <row r="988" s="172" customFormat="1" x14ac:dyDescent="0.2"/>
    <row r="989" s="172" customFormat="1" x14ac:dyDescent="0.2"/>
    <row r="990" s="172" customFormat="1" x14ac:dyDescent="0.2"/>
    <row r="991" s="172" customFormat="1" x14ac:dyDescent="0.2"/>
    <row r="992" s="172" customFormat="1" x14ac:dyDescent="0.2"/>
    <row r="993" s="172" customFormat="1" x14ac:dyDescent="0.2"/>
    <row r="994" s="172" customFormat="1" x14ac:dyDescent="0.2"/>
    <row r="995" s="172" customFormat="1" x14ac:dyDescent="0.2"/>
    <row r="996" s="172" customFormat="1" x14ac:dyDescent="0.2"/>
    <row r="997" s="172" customFormat="1" x14ac:dyDescent="0.2"/>
    <row r="998" s="172" customFormat="1" x14ac:dyDescent="0.2"/>
    <row r="999" s="172" customFormat="1" x14ac:dyDescent="0.2"/>
    <row r="1000" s="172" customFormat="1" x14ac:dyDescent="0.2"/>
    <row r="1001" s="172" customFormat="1" x14ac:dyDescent="0.2"/>
    <row r="1002" s="172" customFormat="1" x14ac:dyDescent="0.2"/>
    <row r="1003" s="172" customFormat="1" x14ac:dyDescent="0.2"/>
    <row r="1004" s="172" customFormat="1" x14ac:dyDescent="0.2"/>
    <row r="1005" s="172" customFormat="1" x14ac:dyDescent="0.2"/>
    <row r="1006" s="172" customFormat="1" x14ac:dyDescent="0.2"/>
    <row r="1007" s="172" customFormat="1" x14ac:dyDescent="0.2"/>
    <row r="1008" s="172" customFormat="1" x14ac:dyDescent="0.2"/>
    <row r="1009" s="172" customFormat="1" x14ac:dyDescent="0.2"/>
    <row r="1010" s="172" customFormat="1" x14ac:dyDescent="0.2"/>
    <row r="1011" s="172" customFormat="1" x14ac:dyDescent="0.2"/>
    <row r="1012" s="172" customFormat="1" x14ac:dyDescent="0.2"/>
    <row r="1013" s="172" customFormat="1" x14ac:dyDescent="0.2"/>
    <row r="1014" s="172" customFormat="1" x14ac:dyDescent="0.2"/>
    <row r="1015" s="172" customFormat="1" x14ac:dyDescent="0.2"/>
    <row r="1016" s="172" customFormat="1" x14ac:dyDescent="0.2"/>
    <row r="1017" s="172" customFormat="1" x14ac:dyDescent="0.2"/>
    <row r="1018" s="172" customFormat="1" x14ac:dyDescent="0.2"/>
    <row r="1019" s="172" customFormat="1" x14ac:dyDescent="0.2"/>
    <row r="1020" s="172" customFormat="1" x14ac:dyDescent="0.2"/>
    <row r="1021" s="172" customFormat="1" x14ac:dyDescent="0.2"/>
    <row r="1022" s="172" customFormat="1" x14ac:dyDescent="0.2"/>
    <row r="1023" s="172" customFormat="1" x14ac:dyDescent="0.2"/>
    <row r="1024" s="172" customFormat="1" x14ac:dyDescent="0.2"/>
    <row r="1025" s="172" customFormat="1" x14ac:dyDescent="0.2"/>
    <row r="1026" s="172" customFormat="1" x14ac:dyDescent="0.2"/>
    <row r="1027" s="172" customFormat="1" x14ac:dyDescent="0.2"/>
    <row r="1028" s="172" customFormat="1" x14ac:dyDescent="0.2"/>
    <row r="1029" s="172" customFormat="1" x14ac:dyDescent="0.2"/>
    <row r="1030" s="172" customFormat="1" x14ac:dyDescent="0.2"/>
    <row r="1031" s="172" customFormat="1" x14ac:dyDescent="0.2"/>
    <row r="1032" s="172" customFormat="1" x14ac:dyDescent="0.2"/>
    <row r="1033" s="172" customFormat="1" x14ac:dyDescent="0.2"/>
    <row r="1034" s="172" customFormat="1" x14ac:dyDescent="0.2"/>
    <row r="1035" s="172" customFormat="1" x14ac:dyDescent="0.2"/>
    <row r="1036" s="172" customFormat="1" x14ac:dyDescent="0.2"/>
    <row r="1037" s="172" customFormat="1" x14ac:dyDescent="0.2"/>
    <row r="1038" s="172" customFormat="1" x14ac:dyDescent="0.2"/>
    <row r="1039" s="172" customFormat="1" x14ac:dyDescent="0.2"/>
    <row r="1040" s="172" customFormat="1" x14ac:dyDescent="0.2"/>
    <row r="1041" s="172" customFormat="1" x14ac:dyDescent="0.2"/>
    <row r="1042" s="172" customFormat="1" x14ac:dyDescent="0.2"/>
    <row r="1043" s="172" customFormat="1" x14ac:dyDescent="0.2"/>
    <row r="1044" s="172" customFormat="1" x14ac:dyDescent="0.2"/>
    <row r="1045" s="172" customFormat="1" x14ac:dyDescent="0.2"/>
    <row r="1046" s="172" customFormat="1" x14ac:dyDescent="0.2"/>
    <row r="1047" s="172" customFormat="1" x14ac:dyDescent="0.2"/>
    <row r="1048" s="172" customFormat="1" x14ac:dyDescent="0.2"/>
    <row r="1049" s="172" customFormat="1" x14ac:dyDescent="0.2"/>
    <row r="1050" s="172" customFormat="1" x14ac:dyDescent="0.2"/>
    <row r="1051" s="172" customFormat="1" x14ac:dyDescent="0.2"/>
    <row r="1052" s="172" customFormat="1" x14ac:dyDescent="0.2"/>
    <row r="1053" s="172" customFormat="1" x14ac:dyDescent="0.2"/>
    <row r="1054" s="172" customFormat="1" x14ac:dyDescent="0.2"/>
    <row r="1055" s="172" customFormat="1" x14ac:dyDescent="0.2"/>
    <row r="1056" s="172" customFormat="1" x14ac:dyDescent="0.2"/>
    <row r="1057" s="172" customFormat="1" x14ac:dyDescent="0.2"/>
    <row r="1058" s="172" customFormat="1" x14ac:dyDescent="0.2"/>
    <row r="1059" s="172" customFormat="1" x14ac:dyDescent="0.2"/>
    <row r="1060" s="172" customFormat="1" x14ac:dyDescent="0.2"/>
    <row r="1061" s="172" customFormat="1" x14ac:dyDescent="0.2"/>
    <row r="1062" s="172" customFormat="1" x14ac:dyDescent="0.2"/>
    <row r="1063" s="172" customFormat="1" x14ac:dyDescent="0.2"/>
    <row r="1064" s="172" customFormat="1" x14ac:dyDescent="0.2"/>
    <row r="1065" s="172" customFormat="1" x14ac:dyDescent="0.2"/>
    <row r="1066" s="172" customFormat="1" x14ac:dyDescent="0.2"/>
    <row r="1067" s="172" customFormat="1" x14ac:dyDescent="0.2"/>
    <row r="1068" s="172" customFormat="1" x14ac:dyDescent="0.2"/>
    <row r="1069" s="172" customFormat="1" x14ac:dyDescent="0.2"/>
    <row r="1070" s="172" customFormat="1" x14ac:dyDescent="0.2"/>
    <row r="1071" s="172" customFormat="1" x14ac:dyDescent="0.2"/>
    <row r="1072" s="172" customFormat="1" x14ac:dyDescent="0.2"/>
    <row r="1073" s="172" customFormat="1" x14ac:dyDescent="0.2"/>
    <row r="1074" s="172" customFormat="1" x14ac:dyDescent="0.2"/>
    <row r="1075" s="172" customFormat="1" x14ac:dyDescent="0.2"/>
    <row r="1076" s="172" customFormat="1" x14ac:dyDescent="0.2"/>
    <row r="1077" s="172" customFormat="1" x14ac:dyDescent="0.2"/>
    <row r="1078" s="172" customFormat="1" x14ac:dyDescent="0.2"/>
    <row r="1079" s="172" customFormat="1" x14ac:dyDescent="0.2"/>
    <row r="1080" s="172" customFormat="1" x14ac:dyDescent="0.2"/>
    <row r="1081" s="172" customFormat="1" x14ac:dyDescent="0.2"/>
    <row r="1082" s="172" customFormat="1" x14ac:dyDescent="0.2"/>
    <row r="1083" s="172" customFormat="1" x14ac:dyDescent="0.2"/>
    <row r="1084" s="172" customFormat="1" x14ac:dyDescent="0.2"/>
    <row r="1085" s="172" customFormat="1" x14ac:dyDescent="0.2"/>
    <row r="1086" s="172" customFormat="1" x14ac:dyDescent="0.2"/>
    <row r="1087" s="172" customFormat="1" x14ac:dyDescent="0.2"/>
    <row r="1088" s="172" customFormat="1" x14ac:dyDescent="0.2"/>
    <row r="1089" s="172" customFormat="1" x14ac:dyDescent="0.2"/>
    <row r="1090" s="172" customFormat="1" x14ac:dyDescent="0.2"/>
    <row r="1091" s="172" customFormat="1" x14ac:dyDescent="0.2"/>
    <row r="1092" s="172" customFormat="1" x14ac:dyDescent="0.2"/>
    <row r="1093" s="172" customFormat="1" x14ac:dyDescent="0.2"/>
    <row r="1094" s="172" customFormat="1" x14ac:dyDescent="0.2"/>
    <row r="1095" s="172" customFormat="1" x14ac:dyDescent="0.2"/>
    <row r="1096" s="172" customFormat="1" x14ac:dyDescent="0.2"/>
    <row r="1097" s="172" customFormat="1" x14ac:dyDescent="0.2"/>
    <row r="1098" s="172" customFormat="1" x14ac:dyDescent="0.2"/>
    <row r="1099" s="172" customFormat="1" x14ac:dyDescent="0.2"/>
    <row r="1100" s="172" customFormat="1" x14ac:dyDescent="0.2"/>
    <row r="1101" s="172" customFormat="1" x14ac:dyDescent="0.2"/>
    <row r="1102" s="172" customFormat="1" x14ac:dyDescent="0.2"/>
    <row r="1103" s="172" customFormat="1" x14ac:dyDescent="0.2"/>
    <row r="1104" s="172" customFormat="1" x14ac:dyDescent="0.2"/>
    <row r="1105" s="172" customFormat="1" x14ac:dyDescent="0.2"/>
    <row r="1106" s="172" customFormat="1" x14ac:dyDescent="0.2"/>
    <row r="1107" s="172" customFormat="1" x14ac:dyDescent="0.2"/>
    <row r="1108" s="172" customFormat="1" x14ac:dyDescent="0.2"/>
    <row r="1109" s="172" customFormat="1" x14ac:dyDescent="0.2"/>
    <row r="1110" s="172" customFormat="1" x14ac:dyDescent="0.2"/>
    <row r="1111" s="172" customFormat="1" x14ac:dyDescent="0.2"/>
    <row r="1112" s="172" customFormat="1" x14ac:dyDescent="0.2"/>
    <row r="1113" s="172" customFormat="1" x14ac:dyDescent="0.2"/>
    <row r="1114" s="172" customFormat="1" x14ac:dyDescent="0.2"/>
    <row r="1115" s="172" customFormat="1" x14ac:dyDescent="0.2"/>
    <row r="1116" s="172" customFormat="1" x14ac:dyDescent="0.2"/>
    <row r="1117" s="172" customFormat="1" x14ac:dyDescent="0.2"/>
    <row r="1118" s="172" customFormat="1" x14ac:dyDescent="0.2"/>
    <row r="1119" s="172" customFormat="1" x14ac:dyDescent="0.2"/>
    <row r="1120" s="172" customFormat="1" x14ac:dyDescent="0.2"/>
    <row r="1121" s="172" customFormat="1" x14ac:dyDescent="0.2"/>
    <row r="1122" s="172" customFormat="1" x14ac:dyDescent="0.2"/>
    <row r="1123" s="172" customFormat="1" x14ac:dyDescent="0.2"/>
    <row r="1124" s="172" customFormat="1" x14ac:dyDescent="0.2"/>
    <row r="1125" s="172" customFormat="1" x14ac:dyDescent="0.2"/>
    <row r="1126" s="172" customFormat="1" x14ac:dyDescent="0.2"/>
    <row r="1127" s="172" customFormat="1" x14ac:dyDescent="0.2"/>
    <row r="1128" s="172" customFormat="1" x14ac:dyDescent="0.2"/>
    <row r="1129" s="172" customFormat="1" x14ac:dyDescent="0.2"/>
    <row r="1130" s="172" customFormat="1" x14ac:dyDescent="0.2"/>
    <row r="1131" s="172" customFormat="1" x14ac:dyDescent="0.2"/>
    <row r="1132" s="172" customFormat="1" x14ac:dyDescent="0.2"/>
    <row r="1133" s="172" customFormat="1" x14ac:dyDescent="0.2"/>
    <row r="1134" s="172" customFormat="1" x14ac:dyDescent="0.2"/>
    <row r="1135" s="172" customFormat="1" x14ac:dyDescent="0.2"/>
    <row r="1136" s="172" customFormat="1" x14ac:dyDescent="0.2"/>
    <row r="1137" s="172" customFormat="1" x14ac:dyDescent="0.2"/>
    <row r="1138" s="172" customFormat="1" x14ac:dyDescent="0.2"/>
    <row r="1139" s="172" customFormat="1" x14ac:dyDescent="0.2"/>
    <row r="1140" s="172" customFormat="1" x14ac:dyDescent="0.2"/>
    <row r="1141" s="172" customFormat="1" x14ac:dyDescent="0.2"/>
    <row r="1142" s="172" customFormat="1" x14ac:dyDescent="0.2"/>
    <row r="1143" s="172" customFormat="1" x14ac:dyDescent="0.2"/>
    <row r="1144" s="172" customFormat="1" x14ac:dyDescent="0.2"/>
    <row r="1145" s="172" customFormat="1" x14ac:dyDescent="0.2"/>
    <row r="1146" s="172" customFormat="1" x14ac:dyDescent="0.2"/>
    <row r="1147" s="172" customFormat="1" x14ac:dyDescent="0.2"/>
    <row r="1148" s="172" customFormat="1" x14ac:dyDescent="0.2"/>
    <row r="1149" s="172" customFormat="1" x14ac:dyDescent="0.2"/>
    <row r="1150" s="172" customFormat="1" x14ac:dyDescent="0.2"/>
    <row r="1151" s="172" customFormat="1" x14ac:dyDescent="0.2"/>
    <row r="1152" s="172" customFormat="1" x14ac:dyDescent="0.2"/>
    <row r="1153" s="172" customFormat="1" x14ac:dyDescent="0.2"/>
    <row r="1154" s="172" customFormat="1" x14ac:dyDescent="0.2"/>
    <row r="1155" s="172" customFormat="1" x14ac:dyDescent="0.2"/>
    <row r="1156" s="172" customFormat="1" x14ac:dyDescent="0.2"/>
    <row r="1157" s="172" customFormat="1" x14ac:dyDescent="0.2"/>
    <row r="1158" s="172" customFormat="1" x14ac:dyDescent="0.2"/>
    <row r="1159" s="172" customFormat="1" x14ac:dyDescent="0.2"/>
    <row r="1160" s="172" customFormat="1" x14ac:dyDescent="0.2"/>
    <row r="1161" s="172" customFormat="1" x14ac:dyDescent="0.2"/>
    <row r="1162" s="172" customFormat="1" x14ac:dyDescent="0.2"/>
    <row r="1163" s="172" customFormat="1" x14ac:dyDescent="0.2"/>
    <row r="1164" s="172" customFormat="1" x14ac:dyDescent="0.2"/>
    <row r="1165" s="172" customFormat="1" x14ac:dyDescent="0.2"/>
    <row r="1166" s="172" customFormat="1" x14ac:dyDescent="0.2"/>
    <row r="1167" s="172" customFormat="1" x14ac:dyDescent="0.2"/>
    <row r="1168" s="172" customFormat="1" x14ac:dyDescent="0.2"/>
    <row r="1169" s="172" customFormat="1" x14ac:dyDescent="0.2"/>
    <row r="1170" s="172" customFormat="1" x14ac:dyDescent="0.2"/>
    <row r="1171" s="172" customFormat="1" x14ac:dyDescent="0.2"/>
    <row r="1172" s="172" customFormat="1" x14ac:dyDescent="0.2"/>
    <row r="1173" s="172" customFormat="1" x14ac:dyDescent="0.2"/>
    <row r="1174" s="172" customFormat="1" x14ac:dyDescent="0.2"/>
    <row r="1175" s="172" customFormat="1" x14ac:dyDescent="0.2"/>
    <row r="1176" s="172" customFormat="1" x14ac:dyDescent="0.2"/>
    <row r="1177" s="172" customFormat="1" x14ac:dyDescent="0.2"/>
    <row r="1178" s="172" customFormat="1" x14ac:dyDescent="0.2"/>
    <row r="1179" s="172" customFormat="1" x14ac:dyDescent="0.2"/>
    <row r="1180" s="172" customFormat="1" x14ac:dyDescent="0.2"/>
    <row r="1181" s="172" customFormat="1" x14ac:dyDescent="0.2"/>
    <row r="1182" s="172" customFormat="1" x14ac:dyDescent="0.2"/>
    <row r="1183" s="172" customFormat="1" x14ac:dyDescent="0.2"/>
  </sheetData>
  <mergeCells count="65"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A31:B31"/>
    <mergeCell ref="T3:T4"/>
    <mergeCell ref="U3:U4"/>
    <mergeCell ref="V3:V4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I3:I4"/>
    <mergeCell ref="J3:J4"/>
    <mergeCell ref="A26:X26"/>
    <mergeCell ref="A27:D27"/>
    <mergeCell ref="X27:X28"/>
    <mergeCell ref="A29:B29"/>
    <mergeCell ref="A30:B30"/>
    <mergeCell ref="A32:B32"/>
    <mergeCell ref="A33:B33"/>
    <mergeCell ref="G33:Q37"/>
    <mergeCell ref="A34:B34"/>
    <mergeCell ref="A35:B35"/>
    <mergeCell ref="A36:B36"/>
    <mergeCell ref="A37:B37"/>
    <mergeCell ref="W48:X48"/>
    <mergeCell ref="A49:D49"/>
    <mergeCell ref="A38:B38"/>
    <mergeCell ref="A39:B39"/>
    <mergeCell ref="A40:B40"/>
    <mergeCell ref="A41:B41"/>
    <mergeCell ref="A42:B42"/>
    <mergeCell ref="A43:B43"/>
    <mergeCell ref="A55:B55"/>
    <mergeCell ref="A44:B44"/>
    <mergeCell ref="A45:B45"/>
    <mergeCell ref="A46:B46"/>
    <mergeCell ref="A47:B47"/>
    <mergeCell ref="A50:B50"/>
    <mergeCell ref="A51:B51"/>
    <mergeCell ref="A52:B52"/>
    <mergeCell ref="W53:X53"/>
    <mergeCell ref="A54:B54"/>
    <mergeCell ref="U60:V60"/>
    <mergeCell ref="W60:X60"/>
    <mergeCell ref="A56:B56"/>
    <mergeCell ref="A57:B57"/>
    <mergeCell ref="U58:V58"/>
    <mergeCell ref="W58:X58"/>
    <mergeCell ref="A59:H59"/>
    <mergeCell ref="U59:V59"/>
    <mergeCell ref="W59:X59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showGridLines="0" topLeftCell="A27" workbookViewId="0">
      <selection sqref="A1:X60"/>
    </sheetView>
  </sheetViews>
  <sheetFormatPr defaultRowHeight="12.75" x14ac:dyDescent="0.2"/>
  <cols>
    <col min="1" max="1" width="9.140625" style="154"/>
    <col min="2" max="2" width="26.140625" style="154" customWidth="1"/>
    <col min="3" max="10" width="9.28515625" style="154" bestFit="1" customWidth="1"/>
    <col min="11" max="11" width="11.42578125" style="154" customWidth="1"/>
    <col min="12" max="14" width="9.28515625" style="154" bestFit="1" customWidth="1"/>
    <col min="15" max="15" width="10.5703125" style="154" bestFit="1" customWidth="1"/>
    <col min="16" max="18" width="9.28515625" style="154" bestFit="1" customWidth="1"/>
    <col min="19" max="19" width="10.42578125" style="154" bestFit="1" customWidth="1"/>
    <col min="20" max="21" width="9.28515625" style="154" bestFit="1" customWidth="1"/>
    <col min="22" max="22" width="9.5703125" style="154" customWidth="1"/>
    <col min="23" max="23" width="11.140625" style="154" customWidth="1"/>
    <col min="24" max="24" width="9.85546875" style="154" bestFit="1" customWidth="1"/>
    <col min="25" max="16384" width="9.140625" style="154"/>
  </cols>
  <sheetData>
    <row r="1" spans="1:24" s="100" customFormat="1" ht="39" customHeight="1" thickBot="1" x14ac:dyDescent="0.25">
      <c r="A1" s="282" t="s">
        <v>119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</row>
    <row r="2" spans="1:24" s="100" customFormat="1" ht="25.5" customHeight="1" thickBot="1" x14ac:dyDescent="0.25">
      <c r="A2" s="283" t="s">
        <v>0</v>
      </c>
      <c r="B2" s="286" t="s">
        <v>1</v>
      </c>
      <c r="C2" s="289" t="s">
        <v>2</v>
      </c>
      <c r="D2" s="290"/>
      <c r="E2" s="290"/>
      <c r="F2" s="290"/>
      <c r="G2" s="290"/>
      <c r="H2" s="290"/>
      <c r="I2" s="290"/>
      <c r="J2" s="290"/>
      <c r="K2" s="291"/>
      <c r="L2" s="292" t="s">
        <v>92</v>
      </c>
      <c r="M2" s="293"/>
      <c r="N2" s="293"/>
      <c r="O2" s="294"/>
      <c r="P2" s="295" t="s">
        <v>93</v>
      </c>
      <c r="Q2" s="296"/>
      <c r="R2" s="296"/>
      <c r="S2" s="297"/>
      <c r="T2" s="298" t="s">
        <v>3</v>
      </c>
      <c r="U2" s="299"/>
      <c r="V2" s="299"/>
      <c r="W2" s="300"/>
      <c r="X2" s="301" t="s">
        <v>4</v>
      </c>
    </row>
    <row r="3" spans="1:24" s="100" customFormat="1" ht="13.5" customHeight="1" thickBot="1" x14ac:dyDescent="0.25">
      <c r="A3" s="284"/>
      <c r="B3" s="287"/>
      <c r="C3" s="264" t="s">
        <v>5</v>
      </c>
      <c r="D3" s="280" t="s">
        <v>6</v>
      </c>
      <c r="E3" s="264" t="s">
        <v>5</v>
      </c>
      <c r="F3" s="280" t="s">
        <v>7</v>
      </c>
      <c r="G3" s="264" t="s">
        <v>5</v>
      </c>
      <c r="H3" s="280" t="s">
        <v>8</v>
      </c>
      <c r="I3" s="264" t="s">
        <v>5</v>
      </c>
      <c r="J3" s="280" t="s">
        <v>9</v>
      </c>
      <c r="K3" s="101" t="s">
        <v>10</v>
      </c>
      <c r="L3" s="264" t="s">
        <v>5</v>
      </c>
      <c r="M3" s="276" t="s">
        <v>6</v>
      </c>
      <c r="N3" s="276" t="s">
        <v>7</v>
      </c>
      <c r="O3" s="101" t="s">
        <v>10</v>
      </c>
      <c r="P3" s="264" t="s">
        <v>5</v>
      </c>
      <c r="Q3" s="278" t="s">
        <v>6</v>
      </c>
      <c r="R3" s="278" t="s">
        <v>7</v>
      </c>
      <c r="S3" s="101" t="s">
        <v>10</v>
      </c>
      <c r="T3" s="264" t="s">
        <v>5</v>
      </c>
      <c r="U3" s="266" t="s">
        <v>6</v>
      </c>
      <c r="V3" s="266" t="s">
        <v>7</v>
      </c>
      <c r="W3" s="101" t="s">
        <v>10</v>
      </c>
      <c r="X3" s="302"/>
    </row>
    <row r="4" spans="1:24" s="100" customFormat="1" ht="63.75" customHeight="1" thickBot="1" x14ac:dyDescent="0.25">
      <c r="A4" s="284"/>
      <c r="B4" s="287"/>
      <c r="C4" s="265"/>
      <c r="D4" s="281"/>
      <c r="E4" s="265"/>
      <c r="F4" s="281"/>
      <c r="G4" s="265"/>
      <c r="H4" s="281"/>
      <c r="I4" s="265"/>
      <c r="J4" s="281"/>
      <c r="K4" s="102" t="s">
        <v>11</v>
      </c>
      <c r="L4" s="265"/>
      <c r="M4" s="277"/>
      <c r="N4" s="277"/>
      <c r="O4" s="102" t="s">
        <v>12</v>
      </c>
      <c r="P4" s="265"/>
      <c r="Q4" s="279"/>
      <c r="R4" s="279"/>
      <c r="S4" s="102" t="s">
        <v>13</v>
      </c>
      <c r="T4" s="265"/>
      <c r="U4" s="267"/>
      <c r="V4" s="267"/>
      <c r="W4" s="102" t="s">
        <v>14</v>
      </c>
      <c r="X4" s="103" t="s">
        <v>15</v>
      </c>
    </row>
    <row r="5" spans="1:24" s="100" customFormat="1" ht="13.5" customHeight="1" thickBot="1" x14ac:dyDescent="0.25">
      <c r="A5" s="285"/>
      <c r="B5" s="288"/>
      <c r="C5" s="104" t="s">
        <v>16</v>
      </c>
      <c r="D5" s="105" t="s">
        <v>17</v>
      </c>
      <c r="E5" s="104" t="s">
        <v>18</v>
      </c>
      <c r="F5" s="105" t="s">
        <v>19</v>
      </c>
      <c r="G5" s="104" t="s">
        <v>20</v>
      </c>
      <c r="H5" s="105" t="s">
        <v>21</v>
      </c>
      <c r="I5" s="104" t="s">
        <v>22</v>
      </c>
      <c r="J5" s="105" t="s">
        <v>23</v>
      </c>
      <c r="K5" s="106" t="s">
        <v>24</v>
      </c>
      <c r="L5" s="104" t="s">
        <v>25</v>
      </c>
      <c r="M5" s="107" t="s">
        <v>26</v>
      </c>
      <c r="N5" s="107" t="s">
        <v>27</v>
      </c>
      <c r="O5" s="108" t="s">
        <v>28</v>
      </c>
      <c r="P5" s="104" t="s">
        <v>29</v>
      </c>
      <c r="Q5" s="109" t="s">
        <v>30</v>
      </c>
      <c r="R5" s="109" t="s">
        <v>31</v>
      </c>
      <c r="S5" s="108" t="s">
        <v>32</v>
      </c>
      <c r="T5" s="104" t="s">
        <v>33</v>
      </c>
      <c r="U5" s="110" t="s">
        <v>34</v>
      </c>
      <c r="V5" s="110" t="s">
        <v>35</v>
      </c>
      <c r="W5" s="111" t="s">
        <v>36</v>
      </c>
      <c r="X5" s="112"/>
    </row>
    <row r="6" spans="1:24" s="100" customFormat="1" thickBot="1" x14ac:dyDescent="0.25">
      <c r="A6" s="113" t="s">
        <v>37</v>
      </c>
      <c r="B6" s="114" t="s">
        <v>38</v>
      </c>
      <c r="C6" s="162">
        <v>1</v>
      </c>
      <c r="D6" s="116"/>
      <c r="E6" s="162">
        <v>1</v>
      </c>
      <c r="F6" s="117"/>
      <c r="G6" s="162">
        <v>1</v>
      </c>
      <c r="H6" s="116"/>
      <c r="I6" s="163">
        <v>1</v>
      </c>
      <c r="J6" s="118"/>
      <c r="K6" s="119">
        <f t="shared" ref="K6:K24" si="0">(C6*D6)+(E6*F6)+(G6*H6)+(I6*J6)</f>
        <v>0</v>
      </c>
      <c r="L6" s="120">
        <v>1</v>
      </c>
      <c r="M6" s="121"/>
      <c r="N6" s="121"/>
      <c r="O6" s="122">
        <f t="shared" ref="O6:O24" si="1">(L6*M6)+N6</f>
        <v>0</v>
      </c>
      <c r="P6" s="120">
        <v>1</v>
      </c>
      <c r="Q6" s="123"/>
      <c r="R6" s="123"/>
      <c r="S6" s="122">
        <f t="shared" ref="S6:S24" si="2">(P6*Q6)+R6</f>
        <v>0</v>
      </c>
      <c r="T6" s="120">
        <v>1</v>
      </c>
      <c r="U6" s="124"/>
      <c r="V6" s="124"/>
      <c r="W6" s="125">
        <f>(T6*U6)+V6</f>
        <v>0</v>
      </c>
      <c r="X6" s="126">
        <f t="shared" ref="X6:X24" si="3">K6+O6+S6+W6</f>
        <v>0</v>
      </c>
    </row>
    <row r="7" spans="1:24" s="100" customFormat="1" thickBot="1" x14ac:dyDescent="0.25">
      <c r="A7" s="113" t="s">
        <v>39</v>
      </c>
      <c r="B7" s="114" t="s">
        <v>40</v>
      </c>
      <c r="C7" s="162">
        <v>1</v>
      </c>
      <c r="D7" s="116"/>
      <c r="E7" s="162">
        <v>1</v>
      </c>
      <c r="F7" s="117"/>
      <c r="G7" s="162">
        <v>1</v>
      </c>
      <c r="H7" s="116"/>
      <c r="I7" s="163">
        <v>1</v>
      </c>
      <c r="J7" s="118"/>
      <c r="K7" s="119">
        <f t="shared" si="0"/>
        <v>0</v>
      </c>
      <c r="L7" s="120">
        <v>1</v>
      </c>
      <c r="M7" s="121"/>
      <c r="N7" s="121"/>
      <c r="O7" s="122">
        <f t="shared" si="1"/>
        <v>0</v>
      </c>
      <c r="P7" s="120">
        <v>1</v>
      </c>
      <c r="Q7" s="123"/>
      <c r="R7" s="123"/>
      <c r="S7" s="122">
        <f t="shared" si="2"/>
        <v>0</v>
      </c>
      <c r="T7" s="120">
        <v>1</v>
      </c>
      <c r="U7" s="124"/>
      <c r="V7" s="124"/>
      <c r="W7" s="125">
        <f t="shared" ref="W7:W24" si="4">(T7*U7)+V7</f>
        <v>0</v>
      </c>
      <c r="X7" s="126">
        <f t="shared" si="3"/>
        <v>0</v>
      </c>
    </row>
    <row r="8" spans="1:24" s="100" customFormat="1" thickBot="1" x14ac:dyDescent="0.25">
      <c r="A8" s="113" t="s">
        <v>41</v>
      </c>
      <c r="B8" s="114" t="s">
        <v>42</v>
      </c>
      <c r="C8" s="162">
        <v>1</v>
      </c>
      <c r="D8" s="116"/>
      <c r="E8" s="162">
        <v>1</v>
      </c>
      <c r="F8" s="117"/>
      <c r="G8" s="162">
        <v>1</v>
      </c>
      <c r="H8" s="116"/>
      <c r="I8" s="163">
        <v>1</v>
      </c>
      <c r="J8" s="118"/>
      <c r="K8" s="119">
        <f t="shared" si="0"/>
        <v>0</v>
      </c>
      <c r="L8" s="120">
        <v>1</v>
      </c>
      <c r="M8" s="121"/>
      <c r="N8" s="121"/>
      <c r="O8" s="122">
        <f t="shared" si="1"/>
        <v>0</v>
      </c>
      <c r="P8" s="120">
        <v>1</v>
      </c>
      <c r="Q8" s="123"/>
      <c r="R8" s="123"/>
      <c r="S8" s="122">
        <f t="shared" si="2"/>
        <v>0</v>
      </c>
      <c r="T8" s="120">
        <v>1</v>
      </c>
      <c r="U8" s="124"/>
      <c r="V8" s="124"/>
      <c r="W8" s="125">
        <f t="shared" si="4"/>
        <v>0</v>
      </c>
      <c r="X8" s="126">
        <f t="shared" si="3"/>
        <v>0</v>
      </c>
    </row>
    <row r="9" spans="1:24" s="100" customFormat="1" thickBot="1" x14ac:dyDescent="0.25">
      <c r="A9" s="113" t="s">
        <v>43</v>
      </c>
      <c r="B9" s="114" t="s">
        <v>44</v>
      </c>
      <c r="C9" s="162">
        <v>1</v>
      </c>
      <c r="D9" s="116"/>
      <c r="E9" s="162">
        <v>1</v>
      </c>
      <c r="F9" s="117"/>
      <c r="G9" s="162">
        <v>1</v>
      </c>
      <c r="H9" s="116"/>
      <c r="I9" s="163">
        <v>1</v>
      </c>
      <c r="J9" s="118"/>
      <c r="K9" s="119">
        <f t="shared" si="0"/>
        <v>0</v>
      </c>
      <c r="L9" s="120">
        <v>1</v>
      </c>
      <c r="M9" s="121"/>
      <c r="N9" s="121"/>
      <c r="O9" s="122">
        <f t="shared" si="1"/>
        <v>0</v>
      </c>
      <c r="P9" s="120">
        <v>1</v>
      </c>
      <c r="Q9" s="123"/>
      <c r="R9" s="123"/>
      <c r="S9" s="122">
        <f t="shared" si="2"/>
        <v>0</v>
      </c>
      <c r="T9" s="120">
        <v>1</v>
      </c>
      <c r="U9" s="124"/>
      <c r="V9" s="124"/>
      <c r="W9" s="125">
        <f t="shared" si="4"/>
        <v>0</v>
      </c>
      <c r="X9" s="126">
        <f t="shared" si="3"/>
        <v>0</v>
      </c>
    </row>
    <row r="10" spans="1:24" s="100" customFormat="1" thickBot="1" x14ac:dyDescent="0.25">
      <c r="A10" s="113" t="s">
        <v>45</v>
      </c>
      <c r="B10" s="114" t="s">
        <v>46</v>
      </c>
      <c r="C10" s="162">
        <v>1</v>
      </c>
      <c r="D10" s="116"/>
      <c r="E10" s="162">
        <v>1</v>
      </c>
      <c r="F10" s="117"/>
      <c r="G10" s="162">
        <v>1</v>
      </c>
      <c r="H10" s="116"/>
      <c r="I10" s="163">
        <v>1</v>
      </c>
      <c r="J10" s="118"/>
      <c r="K10" s="119">
        <f t="shared" si="0"/>
        <v>0</v>
      </c>
      <c r="L10" s="120">
        <v>1</v>
      </c>
      <c r="M10" s="121"/>
      <c r="N10" s="121"/>
      <c r="O10" s="122">
        <f t="shared" si="1"/>
        <v>0</v>
      </c>
      <c r="P10" s="120">
        <v>1</v>
      </c>
      <c r="Q10" s="123"/>
      <c r="R10" s="123"/>
      <c r="S10" s="122">
        <f t="shared" si="2"/>
        <v>0</v>
      </c>
      <c r="T10" s="120">
        <v>1</v>
      </c>
      <c r="U10" s="124"/>
      <c r="V10" s="124"/>
      <c r="W10" s="125">
        <f t="shared" si="4"/>
        <v>0</v>
      </c>
      <c r="X10" s="126">
        <f t="shared" si="3"/>
        <v>0</v>
      </c>
    </row>
    <row r="11" spans="1:24" s="100" customFormat="1" thickBot="1" x14ac:dyDescent="0.25">
      <c r="A11" s="113" t="s">
        <v>47</v>
      </c>
      <c r="B11" s="114" t="s">
        <v>48</v>
      </c>
      <c r="C11" s="162">
        <v>1</v>
      </c>
      <c r="D11" s="116"/>
      <c r="E11" s="162">
        <v>1</v>
      </c>
      <c r="F11" s="117"/>
      <c r="G11" s="162">
        <v>1</v>
      </c>
      <c r="H11" s="116"/>
      <c r="I11" s="163">
        <v>1</v>
      </c>
      <c r="J11" s="118"/>
      <c r="K11" s="119">
        <f t="shared" si="0"/>
        <v>0</v>
      </c>
      <c r="L11" s="120">
        <v>1</v>
      </c>
      <c r="M11" s="121"/>
      <c r="N11" s="121"/>
      <c r="O11" s="122">
        <f t="shared" si="1"/>
        <v>0</v>
      </c>
      <c r="P11" s="120">
        <v>1</v>
      </c>
      <c r="Q11" s="123"/>
      <c r="R11" s="123"/>
      <c r="S11" s="122">
        <f t="shared" si="2"/>
        <v>0</v>
      </c>
      <c r="T11" s="120">
        <v>1</v>
      </c>
      <c r="U11" s="124"/>
      <c r="V11" s="124"/>
      <c r="W11" s="125">
        <f t="shared" si="4"/>
        <v>0</v>
      </c>
      <c r="X11" s="126">
        <f t="shared" si="3"/>
        <v>0</v>
      </c>
    </row>
    <row r="12" spans="1:24" s="100" customFormat="1" thickBot="1" x14ac:dyDescent="0.25">
      <c r="A12" s="113" t="s">
        <v>49</v>
      </c>
      <c r="B12" s="114" t="s">
        <v>50</v>
      </c>
      <c r="C12" s="162">
        <v>2</v>
      </c>
      <c r="D12" s="116"/>
      <c r="E12" s="162">
        <v>1</v>
      </c>
      <c r="F12" s="117"/>
      <c r="G12" s="162">
        <v>2</v>
      </c>
      <c r="H12" s="116"/>
      <c r="I12" s="163">
        <v>1</v>
      </c>
      <c r="J12" s="118"/>
      <c r="K12" s="119">
        <f t="shared" si="0"/>
        <v>0</v>
      </c>
      <c r="L12" s="120">
        <v>1</v>
      </c>
      <c r="M12" s="121"/>
      <c r="N12" s="121"/>
      <c r="O12" s="122">
        <f t="shared" si="1"/>
        <v>0</v>
      </c>
      <c r="P12" s="120">
        <v>1</v>
      </c>
      <c r="Q12" s="123"/>
      <c r="R12" s="123"/>
      <c r="S12" s="122">
        <f t="shared" si="2"/>
        <v>0</v>
      </c>
      <c r="T12" s="120">
        <v>1</v>
      </c>
      <c r="U12" s="124"/>
      <c r="V12" s="124"/>
      <c r="W12" s="125">
        <f t="shared" si="4"/>
        <v>0</v>
      </c>
      <c r="X12" s="126">
        <f t="shared" si="3"/>
        <v>0</v>
      </c>
    </row>
    <row r="13" spans="1:24" s="100" customFormat="1" thickBot="1" x14ac:dyDescent="0.25">
      <c r="A13" s="113" t="s">
        <v>51</v>
      </c>
      <c r="B13" s="114" t="s">
        <v>105</v>
      </c>
      <c r="C13" s="162">
        <v>2</v>
      </c>
      <c r="D13" s="116"/>
      <c r="E13" s="162">
        <v>1</v>
      </c>
      <c r="F13" s="117"/>
      <c r="G13" s="162">
        <v>2</v>
      </c>
      <c r="H13" s="116"/>
      <c r="I13" s="163">
        <v>1</v>
      </c>
      <c r="J13" s="118"/>
      <c r="K13" s="119">
        <f t="shared" si="0"/>
        <v>0</v>
      </c>
      <c r="L13" s="120">
        <v>1</v>
      </c>
      <c r="M13" s="121"/>
      <c r="N13" s="121"/>
      <c r="O13" s="122">
        <f t="shared" si="1"/>
        <v>0</v>
      </c>
      <c r="P13" s="120">
        <v>1</v>
      </c>
      <c r="Q13" s="123"/>
      <c r="R13" s="123"/>
      <c r="S13" s="122">
        <f t="shared" si="2"/>
        <v>0</v>
      </c>
      <c r="T13" s="120">
        <v>1</v>
      </c>
      <c r="U13" s="124"/>
      <c r="V13" s="124"/>
      <c r="W13" s="125">
        <f t="shared" si="4"/>
        <v>0</v>
      </c>
      <c r="X13" s="126">
        <f t="shared" si="3"/>
        <v>0</v>
      </c>
    </row>
    <row r="14" spans="1:24" s="100" customFormat="1" thickBot="1" x14ac:dyDescent="0.25">
      <c r="A14" s="113" t="s">
        <v>53</v>
      </c>
      <c r="B14" s="114" t="s">
        <v>54</v>
      </c>
      <c r="C14" s="162">
        <v>1</v>
      </c>
      <c r="D14" s="116"/>
      <c r="E14" s="162">
        <v>1</v>
      </c>
      <c r="F14" s="117"/>
      <c r="G14" s="162">
        <v>1</v>
      </c>
      <c r="H14" s="116"/>
      <c r="I14" s="163">
        <v>1</v>
      </c>
      <c r="J14" s="118"/>
      <c r="K14" s="119">
        <f t="shared" si="0"/>
        <v>0</v>
      </c>
      <c r="L14" s="120">
        <v>1</v>
      </c>
      <c r="M14" s="121"/>
      <c r="N14" s="121"/>
      <c r="O14" s="122">
        <f t="shared" si="1"/>
        <v>0</v>
      </c>
      <c r="P14" s="120">
        <v>1</v>
      </c>
      <c r="Q14" s="123"/>
      <c r="R14" s="123"/>
      <c r="S14" s="122">
        <f t="shared" si="2"/>
        <v>0</v>
      </c>
      <c r="T14" s="120">
        <v>1</v>
      </c>
      <c r="U14" s="124"/>
      <c r="V14" s="124"/>
      <c r="W14" s="125">
        <f t="shared" si="4"/>
        <v>0</v>
      </c>
      <c r="X14" s="126">
        <f t="shared" si="3"/>
        <v>0</v>
      </c>
    </row>
    <row r="15" spans="1:24" s="100" customFormat="1" thickBot="1" x14ac:dyDescent="0.25">
      <c r="A15" s="113" t="s">
        <v>55</v>
      </c>
      <c r="B15" s="114" t="s">
        <v>56</v>
      </c>
      <c r="C15" s="162">
        <v>4</v>
      </c>
      <c r="D15" s="116"/>
      <c r="E15" s="162">
        <v>3</v>
      </c>
      <c r="F15" s="117"/>
      <c r="G15" s="162">
        <v>5</v>
      </c>
      <c r="H15" s="116"/>
      <c r="I15" s="163">
        <v>2</v>
      </c>
      <c r="J15" s="118"/>
      <c r="K15" s="119">
        <f t="shared" si="0"/>
        <v>0</v>
      </c>
      <c r="L15" s="120">
        <v>1</v>
      </c>
      <c r="M15" s="121"/>
      <c r="N15" s="121"/>
      <c r="O15" s="122">
        <f t="shared" si="1"/>
        <v>0</v>
      </c>
      <c r="P15" s="120">
        <v>1</v>
      </c>
      <c r="Q15" s="123"/>
      <c r="R15" s="123"/>
      <c r="S15" s="122">
        <f t="shared" si="2"/>
        <v>0</v>
      </c>
      <c r="T15" s="120">
        <v>1</v>
      </c>
      <c r="U15" s="124"/>
      <c r="V15" s="124"/>
      <c r="W15" s="125">
        <f t="shared" si="4"/>
        <v>0</v>
      </c>
      <c r="X15" s="126">
        <f t="shared" si="3"/>
        <v>0</v>
      </c>
    </row>
    <row r="16" spans="1:24" s="100" customFormat="1" thickBot="1" x14ac:dyDescent="0.25">
      <c r="A16" s="113" t="s">
        <v>57</v>
      </c>
      <c r="B16" s="114" t="s">
        <v>58</v>
      </c>
      <c r="C16" s="162">
        <v>2</v>
      </c>
      <c r="D16" s="116"/>
      <c r="E16" s="162">
        <v>1</v>
      </c>
      <c r="F16" s="117"/>
      <c r="G16" s="162">
        <v>1</v>
      </c>
      <c r="H16" s="116"/>
      <c r="I16" s="163">
        <v>1</v>
      </c>
      <c r="J16" s="118"/>
      <c r="K16" s="119">
        <f t="shared" si="0"/>
        <v>0</v>
      </c>
      <c r="L16" s="120">
        <v>1</v>
      </c>
      <c r="M16" s="121"/>
      <c r="N16" s="121"/>
      <c r="O16" s="122">
        <f t="shared" si="1"/>
        <v>0</v>
      </c>
      <c r="P16" s="120">
        <v>1</v>
      </c>
      <c r="Q16" s="123"/>
      <c r="R16" s="123"/>
      <c r="S16" s="122">
        <f t="shared" si="2"/>
        <v>0</v>
      </c>
      <c r="T16" s="120">
        <v>1</v>
      </c>
      <c r="U16" s="124"/>
      <c r="V16" s="124"/>
      <c r="W16" s="125">
        <f t="shared" si="4"/>
        <v>0</v>
      </c>
      <c r="X16" s="126">
        <f t="shared" si="3"/>
        <v>0</v>
      </c>
    </row>
    <row r="17" spans="1:24" s="100" customFormat="1" thickBot="1" x14ac:dyDescent="0.25">
      <c r="A17" s="113" t="s">
        <v>59</v>
      </c>
      <c r="B17" s="114" t="s">
        <v>60</v>
      </c>
      <c r="C17" s="162">
        <v>23</v>
      </c>
      <c r="D17" s="116"/>
      <c r="E17" s="162">
        <v>2</v>
      </c>
      <c r="F17" s="117"/>
      <c r="G17" s="162">
        <v>3</v>
      </c>
      <c r="H17" s="116"/>
      <c r="I17" s="163">
        <v>2</v>
      </c>
      <c r="J17" s="118"/>
      <c r="K17" s="119">
        <f t="shared" si="0"/>
        <v>0</v>
      </c>
      <c r="L17" s="120">
        <v>1</v>
      </c>
      <c r="M17" s="121"/>
      <c r="N17" s="121"/>
      <c r="O17" s="122">
        <f t="shared" si="1"/>
        <v>0</v>
      </c>
      <c r="P17" s="120">
        <v>1</v>
      </c>
      <c r="Q17" s="123"/>
      <c r="R17" s="123"/>
      <c r="S17" s="122">
        <f t="shared" si="2"/>
        <v>0</v>
      </c>
      <c r="T17" s="120">
        <v>1</v>
      </c>
      <c r="U17" s="124"/>
      <c r="V17" s="124"/>
      <c r="W17" s="125">
        <f t="shared" si="4"/>
        <v>0</v>
      </c>
      <c r="X17" s="126">
        <f t="shared" si="3"/>
        <v>0</v>
      </c>
    </row>
    <row r="18" spans="1:24" s="100" customFormat="1" thickBot="1" x14ac:dyDescent="0.25">
      <c r="A18" s="113" t="s">
        <v>61</v>
      </c>
      <c r="B18" s="114" t="s">
        <v>62</v>
      </c>
      <c r="C18" s="162">
        <v>8</v>
      </c>
      <c r="D18" s="116"/>
      <c r="E18" s="162">
        <v>3</v>
      </c>
      <c r="F18" s="117"/>
      <c r="G18" s="162">
        <v>3</v>
      </c>
      <c r="H18" s="116"/>
      <c r="I18" s="163">
        <v>1</v>
      </c>
      <c r="J18" s="118"/>
      <c r="K18" s="119">
        <f t="shared" si="0"/>
        <v>0</v>
      </c>
      <c r="L18" s="120">
        <v>1</v>
      </c>
      <c r="M18" s="121"/>
      <c r="N18" s="121"/>
      <c r="O18" s="122">
        <f t="shared" si="1"/>
        <v>0</v>
      </c>
      <c r="P18" s="120">
        <v>1</v>
      </c>
      <c r="Q18" s="123"/>
      <c r="R18" s="123"/>
      <c r="S18" s="122">
        <f t="shared" si="2"/>
        <v>0</v>
      </c>
      <c r="T18" s="120">
        <v>1</v>
      </c>
      <c r="U18" s="124"/>
      <c r="V18" s="124"/>
      <c r="W18" s="125">
        <f t="shared" si="4"/>
        <v>0</v>
      </c>
      <c r="X18" s="126">
        <f t="shared" si="3"/>
        <v>0</v>
      </c>
    </row>
    <row r="19" spans="1:24" s="100" customFormat="1" thickBot="1" x14ac:dyDescent="0.25">
      <c r="A19" s="113" t="s">
        <v>63</v>
      </c>
      <c r="B19" s="114" t="s">
        <v>64</v>
      </c>
      <c r="C19" s="162">
        <v>1</v>
      </c>
      <c r="D19" s="116"/>
      <c r="E19" s="162">
        <v>1</v>
      </c>
      <c r="F19" s="117"/>
      <c r="G19" s="162">
        <v>1</v>
      </c>
      <c r="H19" s="116"/>
      <c r="I19" s="163">
        <v>1</v>
      </c>
      <c r="J19" s="118"/>
      <c r="K19" s="119">
        <f t="shared" si="0"/>
        <v>0</v>
      </c>
      <c r="L19" s="120">
        <v>1</v>
      </c>
      <c r="M19" s="121"/>
      <c r="N19" s="121"/>
      <c r="O19" s="122">
        <f t="shared" si="1"/>
        <v>0</v>
      </c>
      <c r="P19" s="120">
        <v>1</v>
      </c>
      <c r="Q19" s="123"/>
      <c r="R19" s="123"/>
      <c r="S19" s="122">
        <f t="shared" si="2"/>
        <v>0</v>
      </c>
      <c r="T19" s="120">
        <v>1</v>
      </c>
      <c r="U19" s="124"/>
      <c r="V19" s="124"/>
      <c r="W19" s="125">
        <f t="shared" si="4"/>
        <v>0</v>
      </c>
      <c r="X19" s="126">
        <f t="shared" si="3"/>
        <v>0</v>
      </c>
    </row>
    <row r="20" spans="1:24" s="100" customFormat="1" thickBot="1" x14ac:dyDescent="0.25">
      <c r="A20" s="113" t="s">
        <v>65</v>
      </c>
      <c r="B20" s="114" t="s">
        <v>66</v>
      </c>
      <c r="C20" s="162">
        <v>1</v>
      </c>
      <c r="D20" s="116"/>
      <c r="E20" s="162">
        <v>1</v>
      </c>
      <c r="F20" s="117"/>
      <c r="G20" s="162">
        <v>2</v>
      </c>
      <c r="H20" s="116"/>
      <c r="I20" s="163">
        <v>1</v>
      </c>
      <c r="J20" s="118"/>
      <c r="K20" s="119">
        <f t="shared" si="0"/>
        <v>0</v>
      </c>
      <c r="L20" s="120">
        <v>1</v>
      </c>
      <c r="M20" s="121"/>
      <c r="N20" s="121"/>
      <c r="O20" s="122">
        <f t="shared" si="1"/>
        <v>0</v>
      </c>
      <c r="P20" s="120">
        <v>1</v>
      </c>
      <c r="Q20" s="123"/>
      <c r="R20" s="123"/>
      <c r="S20" s="122">
        <f t="shared" si="2"/>
        <v>0</v>
      </c>
      <c r="T20" s="120">
        <v>1</v>
      </c>
      <c r="U20" s="124"/>
      <c r="V20" s="124"/>
      <c r="W20" s="125">
        <f t="shared" si="4"/>
        <v>0</v>
      </c>
      <c r="X20" s="126">
        <f t="shared" si="3"/>
        <v>0</v>
      </c>
    </row>
    <row r="21" spans="1:24" s="100" customFormat="1" thickBot="1" x14ac:dyDescent="0.25">
      <c r="A21" s="113" t="s">
        <v>67</v>
      </c>
      <c r="B21" s="114" t="s">
        <v>68</v>
      </c>
      <c r="C21" s="162">
        <v>1</v>
      </c>
      <c r="D21" s="116"/>
      <c r="E21" s="162">
        <v>1</v>
      </c>
      <c r="F21" s="117"/>
      <c r="G21" s="162">
        <v>1</v>
      </c>
      <c r="H21" s="116"/>
      <c r="I21" s="163">
        <v>1</v>
      </c>
      <c r="J21" s="118"/>
      <c r="K21" s="119">
        <f t="shared" si="0"/>
        <v>0</v>
      </c>
      <c r="L21" s="120">
        <v>1</v>
      </c>
      <c r="M21" s="121"/>
      <c r="N21" s="121"/>
      <c r="O21" s="122">
        <f t="shared" si="1"/>
        <v>0</v>
      </c>
      <c r="P21" s="120">
        <v>1</v>
      </c>
      <c r="Q21" s="123"/>
      <c r="R21" s="123"/>
      <c r="S21" s="122">
        <f t="shared" si="2"/>
        <v>0</v>
      </c>
      <c r="T21" s="120">
        <v>1</v>
      </c>
      <c r="U21" s="124"/>
      <c r="V21" s="124"/>
      <c r="W21" s="125">
        <f t="shared" si="4"/>
        <v>0</v>
      </c>
      <c r="X21" s="126">
        <f t="shared" si="3"/>
        <v>0</v>
      </c>
    </row>
    <row r="22" spans="1:24" s="100" customFormat="1" thickBot="1" x14ac:dyDescent="0.25">
      <c r="A22" s="113" t="s">
        <v>69</v>
      </c>
      <c r="B22" s="114" t="s">
        <v>70</v>
      </c>
      <c r="C22" s="162">
        <v>1</v>
      </c>
      <c r="D22" s="116"/>
      <c r="E22" s="162">
        <v>1</v>
      </c>
      <c r="F22" s="117"/>
      <c r="G22" s="162">
        <v>2</v>
      </c>
      <c r="H22" s="116"/>
      <c r="I22" s="163">
        <v>1</v>
      </c>
      <c r="J22" s="118"/>
      <c r="K22" s="119">
        <f t="shared" si="0"/>
        <v>0</v>
      </c>
      <c r="L22" s="120">
        <v>1</v>
      </c>
      <c r="M22" s="121"/>
      <c r="N22" s="121"/>
      <c r="O22" s="122">
        <f t="shared" si="1"/>
        <v>0</v>
      </c>
      <c r="P22" s="120">
        <v>1</v>
      </c>
      <c r="Q22" s="123"/>
      <c r="R22" s="123"/>
      <c r="S22" s="122">
        <f t="shared" si="2"/>
        <v>0</v>
      </c>
      <c r="T22" s="120">
        <v>1</v>
      </c>
      <c r="U22" s="124"/>
      <c r="V22" s="124"/>
      <c r="W22" s="125">
        <f t="shared" si="4"/>
        <v>0</v>
      </c>
      <c r="X22" s="126">
        <f t="shared" si="3"/>
        <v>0</v>
      </c>
    </row>
    <row r="23" spans="1:24" s="100" customFormat="1" thickBot="1" x14ac:dyDescent="0.25">
      <c r="A23" s="113" t="s">
        <v>71</v>
      </c>
      <c r="B23" s="114" t="s">
        <v>72</v>
      </c>
      <c r="C23" s="162">
        <v>1</v>
      </c>
      <c r="D23" s="116"/>
      <c r="E23" s="162">
        <v>1</v>
      </c>
      <c r="F23" s="117"/>
      <c r="G23" s="162">
        <v>1</v>
      </c>
      <c r="H23" s="116"/>
      <c r="I23" s="163">
        <v>1</v>
      </c>
      <c r="J23" s="118"/>
      <c r="K23" s="119">
        <f t="shared" si="0"/>
        <v>0</v>
      </c>
      <c r="L23" s="120">
        <v>1</v>
      </c>
      <c r="M23" s="121"/>
      <c r="N23" s="121"/>
      <c r="O23" s="122">
        <f t="shared" si="1"/>
        <v>0</v>
      </c>
      <c r="P23" s="120">
        <v>1</v>
      </c>
      <c r="Q23" s="123"/>
      <c r="R23" s="123"/>
      <c r="S23" s="122">
        <f t="shared" si="2"/>
        <v>0</v>
      </c>
      <c r="T23" s="120">
        <v>1</v>
      </c>
      <c r="U23" s="124"/>
      <c r="V23" s="124"/>
      <c r="W23" s="125">
        <f t="shared" si="4"/>
        <v>0</v>
      </c>
      <c r="X23" s="126">
        <f t="shared" si="3"/>
        <v>0</v>
      </c>
    </row>
    <row r="24" spans="1:24" s="100" customFormat="1" thickBot="1" x14ac:dyDescent="0.25">
      <c r="A24" s="113" t="s">
        <v>73</v>
      </c>
      <c r="B24" s="114" t="s">
        <v>74</v>
      </c>
      <c r="C24" s="162">
        <v>1</v>
      </c>
      <c r="D24" s="116"/>
      <c r="E24" s="162">
        <v>1</v>
      </c>
      <c r="F24" s="117"/>
      <c r="G24" s="162">
        <v>1</v>
      </c>
      <c r="H24" s="116"/>
      <c r="I24" s="163">
        <v>1</v>
      </c>
      <c r="J24" s="118"/>
      <c r="K24" s="119">
        <f t="shared" si="0"/>
        <v>0</v>
      </c>
      <c r="L24" s="120">
        <v>1</v>
      </c>
      <c r="M24" s="121"/>
      <c r="N24" s="121"/>
      <c r="O24" s="122">
        <f t="shared" si="1"/>
        <v>0</v>
      </c>
      <c r="P24" s="120">
        <v>1</v>
      </c>
      <c r="Q24" s="123"/>
      <c r="R24" s="123"/>
      <c r="S24" s="122">
        <f t="shared" si="2"/>
        <v>0</v>
      </c>
      <c r="T24" s="120">
        <v>1</v>
      </c>
      <c r="U24" s="124"/>
      <c r="V24" s="124"/>
      <c r="W24" s="125">
        <f t="shared" si="4"/>
        <v>0</v>
      </c>
      <c r="X24" s="126">
        <f t="shared" si="3"/>
        <v>0</v>
      </c>
    </row>
    <row r="25" spans="1:24" s="100" customFormat="1" ht="20.25" customHeight="1" thickBot="1" x14ac:dyDescent="0.25">
      <c r="A25" s="127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9">
        <f>SUM(X6:X24)</f>
        <v>0</v>
      </c>
    </row>
    <row r="26" spans="1:24" s="100" customFormat="1" ht="26.25" customHeight="1" thickBot="1" x14ac:dyDescent="0.25">
      <c r="A26" s="268" t="s">
        <v>75</v>
      </c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70"/>
    </row>
    <row r="27" spans="1:24" s="100" customFormat="1" thickBot="1" x14ac:dyDescent="0.25">
      <c r="A27" s="271" t="s">
        <v>76</v>
      </c>
      <c r="B27" s="272"/>
      <c r="C27" s="272"/>
      <c r="D27" s="273"/>
      <c r="E27" s="130"/>
      <c r="F27" s="131"/>
      <c r="G27" s="131"/>
      <c r="H27" s="131"/>
      <c r="I27" s="131"/>
      <c r="J27" s="131"/>
      <c r="K27" s="130"/>
      <c r="L27" s="132"/>
      <c r="M27" s="131"/>
      <c r="N27" s="131"/>
      <c r="O27" s="130"/>
      <c r="P27" s="132"/>
      <c r="Q27" s="131"/>
      <c r="R27" s="131"/>
      <c r="S27" s="130"/>
      <c r="T27" s="132"/>
      <c r="U27" s="131"/>
      <c r="V27" s="131"/>
      <c r="W27" s="108"/>
      <c r="X27" s="274"/>
    </row>
    <row r="28" spans="1:24" s="100" customFormat="1" ht="13.5" customHeight="1" thickBot="1" x14ac:dyDescent="0.25">
      <c r="A28" s="133"/>
      <c r="B28" s="134"/>
      <c r="C28" s="135" t="s">
        <v>77</v>
      </c>
      <c r="D28" s="135" t="s">
        <v>78</v>
      </c>
      <c r="E28" s="130"/>
      <c r="F28" s="136"/>
      <c r="G28" s="131"/>
      <c r="H28" s="131"/>
      <c r="I28" s="131"/>
      <c r="J28" s="131"/>
      <c r="K28" s="130"/>
      <c r="L28" s="132"/>
      <c r="M28" s="131"/>
      <c r="N28" s="131"/>
      <c r="O28" s="130"/>
      <c r="P28" s="132"/>
      <c r="Q28" s="131"/>
      <c r="R28" s="131"/>
      <c r="S28" s="130"/>
      <c r="T28" s="132"/>
      <c r="U28" s="131"/>
      <c r="V28" s="131"/>
      <c r="W28" s="108"/>
      <c r="X28" s="275"/>
    </row>
    <row r="29" spans="1:24" s="100" customFormat="1" ht="13.5" customHeight="1" thickBot="1" x14ac:dyDescent="0.25">
      <c r="A29" s="261" t="s">
        <v>38</v>
      </c>
      <c r="B29" s="262"/>
      <c r="C29" s="162">
        <v>1</v>
      </c>
      <c r="D29" s="138"/>
      <c r="E29" s="130"/>
      <c r="F29" s="139"/>
      <c r="G29" s="137" t="s">
        <v>88</v>
      </c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08"/>
      <c r="X29" s="140">
        <f>C29*D29</f>
        <v>0</v>
      </c>
    </row>
    <row r="30" spans="1:24" s="100" customFormat="1" ht="13.5" customHeight="1" thickBot="1" x14ac:dyDescent="0.25">
      <c r="A30" s="261" t="s">
        <v>40</v>
      </c>
      <c r="B30" s="262"/>
      <c r="C30" s="162">
        <v>1</v>
      </c>
      <c r="D30" s="138"/>
      <c r="E30" s="130"/>
      <c r="F30" s="139"/>
      <c r="G30" s="137" t="s">
        <v>90</v>
      </c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08"/>
      <c r="X30" s="140">
        <f t="shared" ref="X30:X47" si="5">C30*D30</f>
        <v>0</v>
      </c>
    </row>
    <row r="31" spans="1:24" s="100" customFormat="1" ht="13.5" customHeight="1" thickBot="1" x14ac:dyDescent="0.25">
      <c r="A31" s="261" t="s">
        <v>42</v>
      </c>
      <c r="B31" s="262"/>
      <c r="C31" s="162">
        <v>1</v>
      </c>
      <c r="D31" s="138"/>
      <c r="E31" s="130"/>
      <c r="F31" s="139"/>
      <c r="G31" s="137" t="s">
        <v>94</v>
      </c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08"/>
      <c r="X31" s="140">
        <f t="shared" si="5"/>
        <v>0</v>
      </c>
    </row>
    <row r="32" spans="1:24" s="100" customFormat="1" ht="13.5" customHeight="1" thickBot="1" x14ac:dyDescent="0.25">
      <c r="A32" s="261" t="s">
        <v>44</v>
      </c>
      <c r="B32" s="262"/>
      <c r="C32" s="162">
        <v>1</v>
      </c>
      <c r="D32" s="138"/>
      <c r="E32" s="130"/>
      <c r="F32" s="139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08"/>
      <c r="X32" s="140">
        <f t="shared" si="5"/>
        <v>0</v>
      </c>
    </row>
    <row r="33" spans="1:24" s="100" customFormat="1" ht="13.5" customHeight="1" thickBot="1" x14ac:dyDescent="0.25">
      <c r="A33" s="261" t="s">
        <v>46</v>
      </c>
      <c r="B33" s="262"/>
      <c r="C33" s="162">
        <v>1</v>
      </c>
      <c r="D33" s="138"/>
      <c r="E33" s="130"/>
      <c r="F33" s="139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130"/>
      <c r="S33" s="130"/>
      <c r="T33" s="130"/>
      <c r="U33" s="130"/>
      <c r="V33" s="130"/>
      <c r="W33" s="108"/>
      <c r="X33" s="140">
        <f t="shared" si="5"/>
        <v>0</v>
      </c>
    </row>
    <row r="34" spans="1:24" s="100" customFormat="1" ht="13.5" customHeight="1" thickBot="1" x14ac:dyDescent="0.25">
      <c r="A34" s="261" t="s">
        <v>48</v>
      </c>
      <c r="B34" s="262"/>
      <c r="C34" s="162">
        <v>1</v>
      </c>
      <c r="D34" s="138"/>
      <c r="E34" s="130"/>
      <c r="F34" s="139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130"/>
      <c r="S34" s="130"/>
      <c r="T34" s="130"/>
      <c r="U34" s="130"/>
      <c r="V34" s="130"/>
      <c r="W34" s="108"/>
      <c r="X34" s="140">
        <f t="shared" si="5"/>
        <v>0</v>
      </c>
    </row>
    <row r="35" spans="1:24" s="100" customFormat="1" ht="13.5" customHeight="1" thickBot="1" x14ac:dyDescent="0.25">
      <c r="A35" s="261" t="s">
        <v>50</v>
      </c>
      <c r="B35" s="262"/>
      <c r="C35" s="162">
        <v>1</v>
      </c>
      <c r="D35" s="138"/>
      <c r="E35" s="130"/>
      <c r="F35" s="139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130"/>
      <c r="S35" s="130"/>
      <c r="T35" s="130"/>
      <c r="U35" s="130"/>
      <c r="V35" s="130"/>
      <c r="W35" s="108"/>
      <c r="X35" s="140">
        <f t="shared" si="5"/>
        <v>0</v>
      </c>
    </row>
    <row r="36" spans="1:24" s="100" customFormat="1" ht="13.5" customHeight="1" thickBot="1" x14ac:dyDescent="0.25">
      <c r="A36" s="261" t="s">
        <v>52</v>
      </c>
      <c r="B36" s="262"/>
      <c r="C36" s="162">
        <v>1</v>
      </c>
      <c r="D36" s="138"/>
      <c r="E36" s="130"/>
      <c r="F36" s="139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130"/>
      <c r="S36" s="130"/>
      <c r="T36" s="130"/>
      <c r="U36" s="130"/>
      <c r="V36" s="130"/>
      <c r="W36" s="108"/>
      <c r="X36" s="140">
        <f t="shared" si="5"/>
        <v>0</v>
      </c>
    </row>
    <row r="37" spans="1:24" s="100" customFormat="1" ht="13.5" customHeight="1" thickBot="1" x14ac:dyDescent="0.25">
      <c r="A37" s="261" t="s">
        <v>54</v>
      </c>
      <c r="B37" s="262"/>
      <c r="C37" s="162">
        <v>1</v>
      </c>
      <c r="D37" s="138"/>
      <c r="E37" s="130"/>
      <c r="F37" s="139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130"/>
      <c r="S37" s="130"/>
      <c r="T37" s="130"/>
      <c r="U37" s="130"/>
      <c r="V37" s="130"/>
      <c r="W37" s="108"/>
      <c r="X37" s="140">
        <f t="shared" si="5"/>
        <v>0</v>
      </c>
    </row>
    <row r="38" spans="1:24" s="100" customFormat="1" ht="13.5" customHeight="1" thickBot="1" x14ac:dyDescent="0.25">
      <c r="A38" s="261" t="s">
        <v>56</v>
      </c>
      <c r="B38" s="262"/>
      <c r="C38" s="162">
        <v>1</v>
      </c>
      <c r="D38" s="138"/>
      <c r="E38" s="130"/>
      <c r="F38" s="139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08"/>
      <c r="X38" s="140">
        <f t="shared" si="5"/>
        <v>0</v>
      </c>
    </row>
    <row r="39" spans="1:24" s="100" customFormat="1" ht="13.5" customHeight="1" thickBot="1" x14ac:dyDescent="0.25">
      <c r="A39" s="261" t="s">
        <v>58</v>
      </c>
      <c r="B39" s="262"/>
      <c r="C39" s="162">
        <v>1</v>
      </c>
      <c r="D39" s="138"/>
      <c r="E39" s="130"/>
      <c r="F39" s="139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08"/>
      <c r="X39" s="140">
        <f t="shared" si="5"/>
        <v>0</v>
      </c>
    </row>
    <row r="40" spans="1:24" s="100" customFormat="1" ht="13.5" customHeight="1" thickBot="1" x14ac:dyDescent="0.25">
      <c r="A40" s="261" t="s">
        <v>60</v>
      </c>
      <c r="B40" s="262"/>
      <c r="C40" s="162">
        <v>5</v>
      </c>
      <c r="D40" s="138"/>
      <c r="E40" s="130"/>
      <c r="F40" s="139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08"/>
      <c r="X40" s="140">
        <f t="shared" si="5"/>
        <v>0</v>
      </c>
    </row>
    <row r="41" spans="1:24" s="100" customFormat="1" ht="13.5" customHeight="1" thickBot="1" x14ac:dyDescent="0.25">
      <c r="A41" s="261" t="s">
        <v>62</v>
      </c>
      <c r="B41" s="262"/>
      <c r="C41" s="162">
        <v>2</v>
      </c>
      <c r="D41" s="138"/>
      <c r="E41" s="130"/>
      <c r="F41" s="139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08"/>
      <c r="X41" s="140">
        <f t="shared" si="5"/>
        <v>0</v>
      </c>
    </row>
    <row r="42" spans="1:24" s="100" customFormat="1" ht="13.5" customHeight="1" thickBot="1" x14ac:dyDescent="0.25">
      <c r="A42" s="261" t="s">
        <v>64</v>
      </c>
      <c r="B42" s="262"/>
      <c r="C42" s="162">
        <v>1</v>
      </c>
      <c r="D42" s="138"/>
      <c r="E42" s="130"/>
      <c r="F42" s="139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08"/>
      <c r="X42" s="140">
        <f t="shared" si="5"/>
        <v>0</v>
      </c>
    </row>
    <row r="43" spans="1:24" s="100" customFormat="1" ht="13.5" customHeight="1" thickBot="1" x14ac:dyDescent="0.25">
      <c r="A43" s="261" t="s">
        <v>66</v>
      </c>
      <c r="B43" s="262"/>
      <c r="C43" s="162">
        <v>1</v>
      </c>
      <c r="D43" s="138"/>
      <c r="E43" s="130"/>
      <c r="F43" s="139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08"/>
      <c r="X43" s="140">
        <f t="shared" si="5"/>
        <v>0</v>
      </c>
    </row>
    <row r="44" spans="1:24" s="100" customFormat="1" ht="13.5" customHeight="1" thickBot="1" x14ac:dyDescent="0.25">
      <c r="A44" s="261" t="s">
        <v>68</v>
      </c>
      <c r="B44" s="262"/>
      <c r="C44" s="162">
        <v>1</v>
      </c>
      <c r="D44" s="138"/>
      <c r="E44" s="130"/>
      <c r="F44" s="139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08"/>
      <c r="X44" s="140">
        <f t="shared" si="5"/>
        <v>0</v>
      </c>
    </row>
    <row r="45" spans="1:24" s="100" customFormat="1" ht="13.5" customHeight="1" thickBot="1" x14ac:dyDescent="0.25">
      <c r="A45" s="261" t="s">
        <v>70</v>
      </c>
      <c r="B45" s="262"/>
      <c r="C45" s="162">
        <v>1</v>
      </c>
      <c r="D45" s="138"/>
      <c r="E45" s="130"/>
      <c r="F45" s="139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08"/>
      <c r="X45" s="140">
        <f t="shared" si="5"/>
        <v>0</v>
      </c>
    </row>
    <row r="46" spans="1:24" s="100" customFormat="1" ht="13.5" customHeight="1" thickBot="1" x14ac:dyDescent="0.25">
      <c r="A46" s="261" t="s">
        <v>72</v>
      </c>
      <c r="B46" s="262"/>
      <c r="C46" s="162">
        <v>1</v>
      </c>
      <c r="D46" s="138"/>
      <c r="E46" s="130"/>
      <c r="F46" s="139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08"/>
      <c r="X46" s="140">
        <f t="shared" si="5"/>
        <v>0</v>
      </c>
    </row>
    <row r="47" spans="1:24" s="100" customFormat="1" ht="13.5" customHeight="1" thickBot="1" x14ac:dyDescent="0.25">
      <c r="A47" s="261" t="s">
        <v>74</v>
      </c>
      <c r="B47" s="262"/>
      <c r="C47" s="162">
        <v>1</v>
      </c>
      <c r="D47" s="138"/>
      <c r="E47" s="130"/>
      <c r="F47" s="139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08"/>
      <c r="X47" s="140">
        <f t="shared" si="5"/>
        <v>0</v>
      </c>
    </row>
    <row r="48" spans="1:24" s="100" customFormat="1" thickBot="1" x14ac:dyDescent="0.25">
      <c r="A48" s="130"/>
      <c r="B48" s="130"/>
      <c r="C48" s="130"/>
      <c r="D48" s="130"/>
      <c r="E48" s="130"/>
      <c r="F48" s="141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42" t="s">
        <v>79</v>
      </c>
      <c r="W48" s="254">
        <f>SUM(X29:X47)</f>
        <v>0</v>
      </c>
      <c r="X48" s="255"/>
    </row>
    <row r="49" spans="1:24" s="100" customFormat="1" ht="13.5" customHeight="1" thickBot="1" x14ac:dyDescent="0.25">
      <c r="A49" s="260" t="s">
        <v>80</v>
      </c>
      <c r="B49" s="260"/>
      <c r="C49" s="260"/>
      <c r="D49" s="260"/>
      <c r="E49" s="130"/>
      <c r="F49" s="141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</row>
    <row r="50" spans="1:24" s="100" customFormat="1" thickBot="1" x14ac:dyDescent="0.25">
      <c r="A50" s="261" t="s">
        <v>106</v>
      </c>
      <c r="B50" s="262"/>
      <c r="C50" s="162">
        <v>53</v>
      </c>
      <c r="D50" s="143"/>
      <c r="E50" s="130"/>
      <c r="F50" s="139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08"/>
      <c r="X50" s="144">
        <f>D50*C50</f>
        <v>0</v>
      </c>
    </row>
    <row r="51" spans="1:24" s="100" customFormat="1" ht="13.5" customHeight="1" thickBot="1" x14ac:dyDescent="0.25">
      <c r="A51" s="261" t="s">
        <v>82</v>
      </c>
      <c r="B51" s="262"/>
      <c r="C51" s="162">
        <v>1</v>
      </c>
      <c r="D51" s="138"/>
      <c r="E51" s="130"/>
      <c r="F51" s="139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08"/>
      <c r="X51" s="140">
        <f>D51*C51</f>
        <v>0</v>
      </c>
    </row>
    <row r="52" spans="1:24" s="100" customFormat="1" thickBot="1" x14ac:dyDescent="0.25">
      <c r="A52" s="261" t="s">
        <v>83</v>
      </c>
      <c r="B52" s="262"/>
      <c r="C52" s="162">
        <v>35</v>
      </c>
      <c r="D52" s="143"/>
      <c r="E52" s="130"/>
      <c r="F52" s="141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08"/>
      <c r="X52" s="140">
        <f>D52*C52</f>
        <v>0</v>
      </c>
    </row>
    <row r="53" spans="1:24" s="100" customFormat="1" thickBot="1" x14ac:dyDescent="0.25">
      <c r="A53" s="130"/>
      <c r="B53" s="130"/>
      <c r="C53" s="130"/>
      <c r="D53" s="130"/>
      <c r="E53" s="130"/>
      <c r="F53" s="141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42" t="s">
        <v>79</v>
      </c>
      <c r="W53" s="254">
        <f>SUM(X50:X52)</f>
        <v>0</v>
      </c>
      <c r="X53" s="255"/>
    </row>
    <row r="54" spans="1:24" s="100" customFormat="1" thickBot="1" x14ac:dyDescent="0.25">
      <c r="A54" s="260" t="s">
        <v>107</v>
      </c>
      <c r="B54" s="260"/>
      <c r="C54" s="130" t="s">
        <v>84</v>
      </c>
      <c r="D54" s="130"/>
      <c r="E54" s="130"/>
      <c r="F54" s="141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</row>
    <row r="55" spans="1:24" s="100" customFormat="1" thickBot="1" x14ac:dyDescent="0.25">
      <c r="A55" s="250" t="s">
        <v>86</v>
      </c>
      <c r="B55" s="251"/>
      <c r="C55" s="167">
        <v>102</v>
      </c>
      <c r="D55" s="170">
        <v>3.7549999999999999</v>
      </c>
      <c r="E55" s="130"/>
      <c r="O55" s="130"/>
      <c r="P55" s="130"/>
      <c r="Q55" s="130"/>
      <c r="R55" s="130"/>
      <c r="S55" s="130"/>
      <c r="T55" s="130"/>
      <c r="U55" s="130"/>
      <c r="V55" s="130"/>
      <c r="W55" s="108"/>
      <c r="X55" s="144">
        <f>D55*C55</f>
        <v>383.01</v>
      </c>
    </row>
    <row r="56" spans="1:24" s="100" customFormat="1" thickBot="1" x14ac:dyDescent="0.25">
      <c r="A56" s="250" t="s">
        <v>87</v>
      </c>
      <c r="B56" s="251"/>
      <c r="C56" s="167">
        <v>249</v>
      </c>
      <c r="D56" s="170">
        <v>3.56</v>
      </c>
      <c r="E56" s="148"/>
      <c r="O56" s="148"/>
      <c r="P56" s="148"/>
      <c r="Q56" s="148"/>
      <c r="R56" s="148"/>
      <c r="S56" s="148"/>
      <c r="T56" s="148"/>
      <c r="U56" s="148"/>
      <c r="V56" s="130"/>
      <c r="W56" s="108"/>
      <c r="X56" s="140">
        <f>D56*C56</f>
        <v>886.44</v>
      </c>
    </row>
    <row r="57" spans="1:24" s="100" customFormat="1" thickBot="1" x14ac:dyDescent="0.25">
      <c r="A57" s="250" t="s">
        <v>89</v>
      </c>
      <c r="B57" s="251"/>
      <c r="C57" s="167">
        <v>156</v>
      </c>
      <c r="D57" s="170">
        <v>4.1550000000000002</v>
      </c>
      <c r="E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50"/>
      <c r="W57" s="106"/>
      <c r="X57" s="140">
        <f>D57*C57</f>
        <v>648.18000000000006</v>
      </c>
    </row>
    <row r="58" spans="1:24" s="100" customFormat="1" ht="31.5" customHeight="1" thickBot="1" x14ac:dyDescent="0.25">
      <c r="A58" s="151"/>
      <c r="B58" s="151"/>
      <c r="C58" s="151"/>
      <c r="D58" s="151"/>
      <c r="E58" s="151"/>
      <c r="G58" s="151"/>
      <c r="H58" s="151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252" t="s">
        <v>95</v>
      </c>
      <c r="V58" s="253"/>
      <c r="W58" s="254">
        <f>SUM(X55:X57)</f>
        <v>1917.63</v>
      </c>
      <c r="X58" s="255"/>
    </row>
    <row r="59" spans="1:24" s="100" customFormat="1" ht="34.5" customHeight="1" thickBot="1" x14ac:dyDescent="0.25">
      <c r="A59" s="303" t="s">
        <v>103</v>
      </c>
      <c r="B59" s="304"/>
      <c r="C59" s="304"/>
      <c r="D59" s="304"/>
      <c r="E59" s="304"/>
      <c r="F59" s="304"/>
      <c r="G59" s="304"/>
      <c r="H59" s="304"/>
      <c r="I59" s="304"/>
      <c r="J59" s="305"/>
      <c r="U59" s="256" t="s">
        <v>96</v>
      </c>
      <c r="V59" s="257"/>
      <c r="W59" s="258">
        <f>SUM(X25,W48,W53)</f>
        <v>0</v>
      </c>
      <c r="X59" s="259"/>
    </row>
    <row r="60" spans="1:24" s="100" customFormat="1" ht="27" customHeight="1" thickBot="1" x14ac:dyDescent="0.25">
      <c r="U60" s="246" t="s">
        <v>113</v>
      </c>
      <c r="V60" s="247"/>
      <c r="W60" s="248"/>
      <c r="X60" s="249"/>
    </row>
    <row r="61" spans="1:24" s="100" customFormat="1" ht="12" x14ac:dyDescent="0.2"/>
    <row r="62" spans="1:24" s="100" customFormat="1" ht="12" x14ac:dyDescent="0.2"/>
    <row r="63" spans="1:24" s="100" customFormat="1" ht="12" x14ac:dyDescent="0.2"/>
    <row r="64" spans="1:24" s="100" customFormat="1" ht="12" x14ac:dyDescent="0.2">
      <c r="T64" s="153"/>
    </row>
    <row r="65" s="100" customFormat="1" ht="12" x14ac:dyDescent="0.2"/>
  </sheetData>
  <mergeCells count="65"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A31:B31"/>
    <mergeCell ref="T3:T4"/>
    <mergeCell ref="U3:U4"/>
    <mergeCell ref="V3:V4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I3:I4"/>
    <mergeCell ref="J3:J4"/>
    <mergeCell ref="A26:X26"/>
    <mergeCell ref="A27:D27"/>
    <mergeCell ref="X27:X28"/>
    <mergeCell ref="A29:B29"/>
    <mergeCell ref="A30:B30"/>
    <mergeCell ref="A32:B32"/>
    <mergeCell ref="A33:B33"/>
    <mergeCell ref="G33:Q37"/>
    <mergeCell ref="A34:B34"/>
    <mergeCell ref="A35:B35"/>
    <mergeCell ref="A36:B36"/>
    <mergeCell ref="A37:B37"/>
    <mergeCell ref="W48:X48"/>
    <mergeCell ref="A49:D49"/>
    <mergeCell ref="A38:B38"/>
    <mergeCell ref="A39:B39"/>
    <mergeCell ref="A40:B40"/>
    <mergeCell ref="A41:B41"/>
    <mergeCell ref="A42:B42"/>
    <mergeCell ref="A43:B43"/>
    <mergeCell ref="A55:B55"/>
    <mergeCell ref="A44:B44"/>
    <mergeCell ref="A45:B45"/>
    <mergeCell ref="A46:B46"/>
    <mergeCell ref="A47:B47"/>
    <mergeCell ref="A50:B50"/>
    <mergeCell ref="A51:B51"/>
    <mergeCell ref="A52:B52"/>
    <mergeCell ref="W53:X53"/>
    <mergeCell ref="A54:B54"/>
    <mergeCell ref="U60:V60"/>
    <mergeCell ref="W60:X60"/>
    <mergeCell ref="A56:B56"/>
    <mergeCell ref="A57:B57"/>
    <mergeCell ref="U58:V58"/>
    <mergeCell ref="W58:X58"/>
    <mergeCell ref="A59:J59"/>
    <mergeCell ref="U59:V59"/>
    <mergeCell ref="W59:X59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showGridLines="0" tabSelected="1" workbookViewId="0">
      <selection activeCell="N53" sqref="N53:N54"/>
    </sheetView>
  </sheetViews>
  <sheetFormatPr defaultRowHeight="12.75" x14ac:dyDescent="0.2"/>
  <cols>
    <col min="1" max="1" width="9.140625" style="40"/>
    <col min="2" max="2" width="26.140625" style="40" customWidth="1"/>
    <col min="3" max="5" width="9.28515625" style="40" bestFit="1" customWidth="1"/>
    <col min="6" max="6" width="9.28515625" style="180" bestFit="1" customWidth="1"/>
    <col min="7" max="10" width="9.28515625" style="40" bestFit="1" customWidth="1"/>
    <col min="11" max="11" width="11.42578125" style="40" customWidth="1"/>
    <col min="12" max="14" width="9.28515625" style="40" bestFit="1" customWidth="1"/>
    <col min="15" max="15" width="10.5703125" style="40" bestFit="1" customWidth="1"/>
    <col min="16" max="18" width="9.28515625" style="40" bestFit="1" customWidth="1"/>
    <col min="19" max="19" width="10.42578125" style="40" bestFit="1" customWidth="1"/>
    <col min="20" max="21" width="9.28515625" style="40" bestFit="1" customWidth="1"/>
    <col min="22" max="22" width="9.5703125" style="40" customWidth="1"/>
    <col min="23" max="23" width="11.140625" style="40" customWidth="1"/>
    <col min="24" max="24" width="9.85546875" style="40" bestFit="1" customWidth="1"/>
    <col min="25" max="16384" width="9.140625" style="40"/>
  </cols>
  <sheetData>
    <row r="1" spans="1:24" s="1" customFormat="1" ht="42.75" customHeight="1" thickBot="1" x14ac:dyDescent="0.25">
      <c r="A1" s="326" t="s">
        <v>120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6"/>
      <c r="R1" s="326"/>
      <c r="S1" s="326"/>
      <c r="T1" s="326"/>
      <c r="U1" s="326"/>
      <c r="V1" s="326"/>
      <c r="W1" s="326"/>
      <c r="X1" s="326"/>
    </row>
    <row r="2" spans="1:24" s="1" customFormat="1" ht="25.5" customHeight="1" thickBot="1" x14ac:dyDescent="0.25">
      <c r="A2" s="315" t="s">
        <v>0</v>
      </c>
      <c r="B2" s="184" t="s">
        <v>1</v>
      </c>
      <c r="C2" s="319" t="s">
        <v>2</v>
      </c>
      <c r="D2" s="186"/>
      <c r="E2" s="186"/>
      <c r="F2" s="186"/>
      <c r="G2" s="186"/>
      <c r="H2" s="186"/>
      <c r="I2" s="186"/>
      <c r="J2" s="186"/>
      <c r="K2" s="187"/>
      <c r="L2" s="188" t="s">
        <v>92</v>
      </c>
      <c r="M2" s="189"/>
      <c r="N2" s="189"/>
      <c r="O2" s="190"/>
      <c r="P2" s="191" t="s">
        <v>93</v>
      </c>
      <c r="Q2" s="192"/>
      <c r="R2" s="192"/>
      <c r="S2" s="193"/>
      <c r="T2" s="194" t="s">
        <v>3</v>
      </c>
      <c r="U2" s="195"/>
      <c r="V2" s="195"/>
      <c r="W2" s="196"/>
      <c r="X2" s="197" t="s">
        <v>4</v>
      </c>
    </row>
    <row r="3" spans="1:24" s="1" customFormat="1" ht="13.5" customHeight="1" thickBot="1" x14ac:dyDescent="0.25">
      <c r="A3" s="316"/>
      <c r="B3" s="185"/>
      <c r="C3" s="203" t="s">
        <v>5</v>
      </c>
      <c r="D3" s="201" t="s">
        <v>6</v>
      </c>
      <c r="E3" s="203" t="s">
        <v>5</v>
      </c>
      <c r="F3" s="324" t="s">
        <v>7</v>
      </c>
      <c r="G3" s="203" t="s">
        <v>5</v>
      </c>
      <c r="H3" s="201" t="s">
        <v>8</v>
      </c>
      <c r="I3" s="203" t="s">
        <v>5</v>
      </c>
      <c r="J3" s="201" t="s">
        <v>9</v>
      </c>
      <c r="K3" s="49" t="s">
        <v>10</v>
      </c>
      <c r="L3" s="203" t="s">
        <v>5</v>
      </c>
      <c r="M3" s="211" t="s">
        <v>6</v>
      </c>
      <c r="N3" s="211" t="s">
        <v>7</v>
      </c>
      <c r="O3" s="49" t="s">
        <v>10</v>
      </c>
      <c r="P3" s="203" t="s">
        <v>5</v>
      </c>
      <c r="Q3" s="216" t="s">
        <v>6</v>
      </c>
      <c r="R3" s="216" t="s">
        <v>7</v>
      </c>
      <c r="S3" s="49" t="s">
        <v>10</v>
      </c>
      <c r="T3" s="203" t="s">
        <v>5</v>
      </c>
      <c r="U3" s="205" t="s">
        <v>6</v>
      </c>
      <c r="V3" s="205" t="s">
        <v>7</v>
      </c>
      <c r="W3" s="49" t="s">
        <v>10</v>
      </c>
      <c r="X3" s="198"/>
    </row>
    <row r="4" spans="1:24" s="1" customFormat="1" ht="63.75" customHeight="1" thickBot="1" x14ac:dyDescent="0.25">
      <c r="A4" s="316"/>
      <c r="B4" s="185"/>
      <c r="C4" s="204"/>
      <c r="D4" s="202"/>
      <c r="E4" s="204"/>
      <c r="F4" s="325"/>
      <c r="G4" s="204"/>
      <c r="H4" s="202"/>
      <c r="I4" s="204"/>
      <c r="J4" s="202"/>
      <c r="K4" s="3" t="s">
        <v>11</v>
      </c>
      <c r="L4" s="204"/>
      <c r="M4" s="212"/>
      <c r="N4" s="212"/>
      <c r="O4" s="3" t="s">
        <v>12</v>
      </c>
      <c r="P4" s="204"/>
      <c r="Q4" s="217"/>
      <c r="R4" s="217"/>
      <c r="S4" s="3" t="s">
        <v>13</v>
      </c>
      <c r="T4" s="204"/>
      <c r="U4" s="206"/>
      <c r="V4" s="206"/>
      <c r="W4" s="3" t="s">
        <v>14</v>
      </c>
      <c r="X4" s="41" t="s">
        <v>15</v>
      </c>
    </row>
    <row r="5" spans="1:24" s="1" customFormat="1" ht="13.5" customHeight="1" thickBot="1" x14ac:dyDescent="0.25">
      <c r="A5" s="317"/>
      <c r="B5" s="318"/>
      <c r="C5" s="4" t="s">
        <v>16</v>
      </c>
      <c r="D5" s="5" t="s">
        <v>17</v>
      </c>
      <c r="E5" s="4" t="s">
        <v>18</v>
      </c>
      <c r="F5" s="173" t="s">
        <v>19</v>
      </c>
      <c r="G5" s="4" t="s">
        <v>20</v>
      </c>
      <c r="H5" s="5" t="s">
        <v>21</v>
      </c>
      <c r="I5" s="4" t="s">
        <v>22</v>
      </c>
      <c r="J5" s="5" t="s">
        <v>23</v>
      </c>
      <c r="K5" s="2" t="s">
        <v>24</v>
      </c>
      <c r="L5" s="4" t="s">
        <v>25</v>
      </c>
      <c r="M5" s="6" t="s">
        <v>26</v>
      </c>
      <c r="N5" s="6" t="s">
        <v>27</v>
      </c>
      <c r="O5" s="7" t="s">
        <v>28</v>
      </c>
      <c r="P5" s="4" t="s">
        <v>29</v>
      </c>
      <c r="Q5" s="8" t="s">
        <v>30</v>
      </c>
      <c r="R5" s="8" t="s">
        <v>31</v>
      </c>
      <c r="S5" s="7" t="s">
        <v>32</v>
      </c>
      <c r="T5" s="4" t="s">
        <v>33</v>
      </c>
      <c r="U5" s="9" t="s">
        <v>34</v>
      </c>
      <c r="V5" s="9" t="s">
        <v>35</v>
      </c>
      <c r="W5" s="155" t="s">
        <v>36</v>
      </c>
      <c r="X5" s="42"/>
    </row>
    <row r="6" spans="1:24" s="1" customFormat="1" thickBot="1" x14ac:dyDescent="0.25">
      <c r="A6" s="97" t="s">
        <v>37</v>
      </c>
      <c r="B6" s="10" t="s">
        <v>38</v>
      </c>
      <c r="C6" s="115">
        <v>1</v>
      </c>
      <c r="D6" s="156"/>
      <c r="E6" s="115">
        <v>1</v>
      </c>
      <c r="F6" s="156"/>
      <c r="G6" s="115">
        <v>1</v>
      </c>
      <c r="H6" s="156"/>
      <c r="I6" s="174">
        <v>1</v>
      </c>
      <c r="J6" s="12"/>
      <c r="K6" s="13">
        <f t="shared" ref="K6:K24" si="0">(C6*D6)+(E6*F6)+(G6*H6)+(I6*J6)</f>
        <v>0</v>
      </c>
      <c r="L6" s="120">
        <v>1</v>
      </c>
      <c r="M6" s="158"/>
      <c r="N6" s="158"/>
      <c r="O6" s="15">
        <f t="shared" ref="O6:O24" si="1">(L6*M6)+N6</f>
        <v>0</v>
      </c>
      <c r="P6" s="120">
        <v>1</v>
      </c>
      <c r="Q6" s="159"/>
      <c r="R6" s="159"/>
      <c r="S6" s="15">
        <f t="shared" ref="S6:S24" si="2">(P6*Q6)+R6</f>
        <v>0</v>
      </c>
      <c r="T6" s="120">
        <v>1</v>
      </c>
      <c r="U6" s="160"/>
      <c r="V6" s="160"/>
      <c r="W6" s="16">
        <f>(T6*U6)+V6</f>
        <v>0</v>
      </c>
      <c r="X6" s="17">
        <f t="shared" ref="X6:X24" si="3">K6+O6+S6+W6</f>
        <v>0</v>
      </c>
    </row>
    <row r="7" spans="1:24" s="1" customFormat="1" thickBot="1" x14ac:dyDescent="0.25">
      <c r="A7" s="97" t="s">
        <v>39</v>
      </c>
      <c r="B7" s="10" t="s">
        <v>40</v>
      </c>
      <c r="C7" s="115">
        <v>1</v>
      </c>
      <c r="D7" s="156"/>
      <c r="E7" s="115">
        <v>1</v>
      </c>
      <c r="F7" s="156"/>
      <c r="G7" s="115">
        <v>1</v>
      </c>
      <c r="H7" s="156"/>
      <c r="I7" s="174">
        <v>1</v>
      </c>
      <c r="J7" s="12"/>
      <c r="K7" s="13">
        <f t="shared" si="0"/>
        <v>0</v>
      </c>
      <c r="L7" s="120">
        <v>1</v>
      </c>
      <c r="M7" s="158"/>
      <c r="N7" s="158"/>
      <c r="O7" s="15">
        <f t="shared" si="1"/>
        <v>0</v>
      </c>
      <c r="P7" s="120">
        <v>1</v>
      </c>
      <c r="Q7" s="159"/>
      <c r="R7" s="159"/>
      <c r="S7" s="15">
        <f t="shared" si="2"/>
        <v>0</v>
      </c>
      <c r="T7" s="120">
        <v>1</v>
      </c>
      <c r="U7" s="160"/>
      <c r="V7" s="160"/>
      <c r="W7" s="16">
        <f t="shared" ref="W7:W24" si="4">(T7*U7)+V7</f>
        <v>0</v>
      </c>
      <c r="X7" s="17">
        <f t="shared" si="3"/>
        <v>0</v>
      </c>
    </row>
    <row r="8" spans="1:24" s="1" customFormat="1" thickBot="1" x14ac:dyDescent="0.25">
      <c r="A8" s="97" t="s">
        <v>41</v>
      </c>
      <c r="B8" s="10" t="s">
        <v>42</v>
      </c>
      <c r="C8" s="115">
        <v>1</v>
      </c>
      <c r="D8" s="156"/>
      <c r="E8" s="115">
        <v>1</v>
      </c>
      <c r="F8" s="156"/>
      <c r="G8" s="115">
        <v>1</v>
      </c>
      <c r="H8" s="156"/>
      <c r="I8" s="174">
        <v>1</v>
      </c>
      <c r="J8" s="12"/>
      <c r="K8" s="13">
        <f t="shared" si="0"/>
        <v>0</v>
      </c>
      <c r="L8" s="120">
        <v>1</v>
      </c>
      <c r="M8" s="158"/>
      <c r="N8" s="158"/>
      <c r="O8" s="15">
        <f t="shared" si="1"/>
        <v>0</v>
      </c>
      <c r="P8" s="120">
        <v>1</v>
      </c>
      <c r="Q8" s="159"/>
      <c r="R8" s="159"/>
      <c r="S8" s="15">
        <f t="shared" si="2"/>
        <v>0</v>
      </c>
      <c r="T8" s="120">
        <v>1</v>
      </c>
      <c r="U8" s="160"/>
      <c r="V8" s="160"/>
      <c r="W8" s="16">
        <f t="shared" si="4"/>
        <v>0</v>
      </c>
      <c r="X8" s="17">
        <f t="shared" si="3"/>
        <v>0</v>
      </c>
    </row>
    <row r="9" spans="1:24" s="1" customFormat="1" thickBot="1" x14ac:dyDescent="0.25">
      <c r="A9" s="97" t="s">
        <v>43</v>
      </c>
      <c r="B9" s="10" t="s">
        <v>44</v>
      </c>
      <c r="C9" s="115">
        <v>1</v>
      </c>
      <c r="D9" s="156"/>
      <c r="E9" s="115">
        <v>1</v>
      </c>
      <c r="F9" s="156"/>
      <c r="G9" s="115">
        <v>1</v>
      </c>
      <c r="H9" s="156"/>
      <c r="I9" s="174">
        <v>1</v>
      </c>
      <c r="J9" s="12"/>
      <c r="K9" s="13">
        <f t="shared" si="0"/>
        <v>0</v>
      </c>
      <c r="L9" s="120">
        <v>1</v>
      </c>
      <c r="M9" s="158"/>
      <c r="N9" s="158"/>
      <c r="O9" s="15">
        <f t="shared" si="1"/>
        <v>0</v>
      </c>
      <c r="P9" s="120">
        <v>1</v>
      </c>
      <c r="Q9" s="159"/>
      <c r="R9" s="159"/>
      <c r="S9" s="15">
        <f t="shared" si="2"/>
        <v>0</v>
      </c>
      <c r="T9" s="120">
        <v>1</v>
      </c>
      <c r="U9" s="160"/>
      <c r="V9" s="160"/>
      <c r="W9" s="16">
        <f t="shared" si="4"/>
        <v>0</v>
      </c>
      <c r="X9" s="17">
        <f t="shared" si="3"/>
        <v>0</v>
      </c>
    </row>
    <row r="10" spans="1:24" s="1" customFormat="1" thickBot="1" x14ac:dyDescent="0.25">
      <c r="A10" s="97" t="s">
        <v>45</v>
      </c>
      <c r="B10" s="10" t="s">
        <v>46</v>
      </c>
      <c r="C10" s="115">
        <v>3</v>
      </c>
      <c r="D10" s="156"/>
      <c r="E10" s="115">
        <v>1</v>
      </c>
      <c r="F10" s="156"/>
      <c r="G10" s="115">
        <v>2</v>
      </c>
      <c r="H10" s="156"/>
      <c r="I10" s="174">
        <v>1</v>
      </c>
      <c r="J10" s="12"/>
      <c r="K10" s="13">
        <f t="shared" si="0"/>
        <v>0</v>
      </c>
      <c r="L10" s="120">
        <v>1</v>
      </c>
      <c r="M10" s="158"/>
      <c r="N10" s="158"/>
      <c r="O10" s="15">
        <f t="shared" si="1"/>
        <v>0</v>
      </c>
      <c r="P10" s="120">
        <v>1</v>
      </c>
      <c r="Q10" s="159"/>
      <c r="R10" s="159"/>
      <c r="S10" s="15">
        <f t="shared" si="2"/>
        <v>0</v>
      </c>
      <c r="T10" s="120">
        <v>1</v>
      </c>
      <c r="U10" s="160"/>
      <c r="V10" s="160"/>
      <c r="W10" s="16">
        <f t="shared" si="4"/>
        <v>0</v>
      </c>
      <c r="X10" s="17">
        <f t="shared" si="3"/>
        <v>0</v>
      </c>
    </row>
    <row r="11" spans="1:24" s="1" customFormat="1" thickBot="1" x14ac:dyDescent="0.25">
      <c r="A11" s="97" t="s">
        <v>47</v>
      </c>
      <c r="B11" s="10" t="s">
        <v>48</v>
      </c>
      <c r="C11" s="115">
        <v>3</v>
      </c>
      <c r="D11" s="156"/>
      <c r="E11" s="115">
        <v>1</v>
      </c>
      <c r="F11" s="156"/>
      <c r="G11" s="115">
        <v>2</v>
      </c>
      <c r="H11" s="156"/>
      <c r="I11" s="174">
        <v>1</v>
      </c>
      <c r="J11" s="12"/>
      <c r="K11" s="13">
        <f t="shared" si="0"/>
        <v>0</v>
      </c>
      <c r="L11" s="120">
        <v>1</v>
      </c>
      <c r="M11" s="158"/>
      <c r="N11" s="158"/>
      <c r="O11" s="15">
        <f t="shared" si="1"/>
        <v>0</v>
      </c>
      <c r="P11" s="120">
        <v>1</v>
      </c>
      <c r="Q11" s="159"/>
      <c r="R11" s="159"/>
      <c r="S11" s="15">
        <f t="shared" si="2"/>
        <v>0</v>
      </c>
      <c r="T11" s="120">
        <v>1</v>
      </c>
      <c r="U11" s="160"/>
      <c r="V11" s="160"/>
      <c r="W11" s="16">
        <f t="shared" si="4"/>
        <v>0</v>
      </c>
      <c r="X11" s="17">
        <f t="shared" si="3"/>
        <v>0</v>
      </c>
    </row>
    <row r="12" spans="1:24" s="1" customFormat="1" thickBot="1" x14ac:dyDescent="0.25">
      <c r="A12" s="97" t="s">
        <v>49</v>
      </c>
      <c r="B12" s="10" t="s">
        <v>50</v>
      </c>
      <c r="C12" s="115">
        <v>8</v>
      </c>
      <c r="D12" s="156"/>
      <c r="E12" s="115">
        <v>1</v>
      </c>
      <c r="F12" s="156"/>
      <c r="G12" s="115">
        <v>6</v>
      </c>
      <c r="H12" s="156"/>
      <c r="I12" s="174">
        <v>2</v>
      </c>
      <c r="J12" s="12"/>
      <c r="K12" s="13">
        <f t="shared" si="0"/>
        <v>0</v>
      </c>
      <c r="L12" s="120">
        <v>1</v>
      </c>
      <c r="M12" s="158"/>
      <c r="N12" s="158"/>
      <c r="O12" s="15">
        <f t="shared" si="1"/>
        <v>0</v>
      </c>
      <c r="P12" s="120">
        <v>1</v>
      </c>
      <c r="Q12" s="159"/>
      <c r="R12" s="159"/>
      <c r="S12" s="15">
        <f t="shared" si="2"/>
        <v>0</v>
      </c>
      <c r="T12" s="120">
        <v>1</v>
      </c>
      <c r="U12" s="160"/>
      <c r="V12" s="160"/>
      <c r="W12" s="16">
        <f t="shared" si="4"/>
        <v>0</v>
      </c>
      <c r="X12" s="17">
        <f t="shared" si="3"/>
        <v>0</v>
      </c>
    </row>
    <row r="13" spans="1:24" s="1" customFormat="1" thickBot="1" x14ac:dyDescent="0.25">
      <c r="A13" s="97" t="s">
        <v>51</v>
      </c>
      <c r="B13" s="10" t="s">
        <v>105</v>
      </c>
      <c r="C13" s="115">
        <v>8</v>
      </c>
      <c r="D13" s="156"/>
      <c r="E13" s="115">
        <v>1</v>
      </c>
      <c r="F13" s="156"/>
      <c r="G13" s="115">
        <v>6</v>
      </c>
      <c r="H13" s="156"/>
      <c r="I13" s="174">
        <v>2</v>
      </c>
      <c r="J13" s="12"/>
      <c r="K13" s="13">
        <f t="shared" si="0"/>
        <v>0</v>
      </c>
      <c r="L13" s="120">
        <v>1</v>
      </c>
      <c r="M13" s="158"/>
      <c r="N13" s="158"/>
      <c r="O13" s="15">
        <f t="shared" si="1"/>
        <v>0</v>
      </c>
      <c r="P13" s="120">
        <v>1</v>
      </c>
      <c r="Q13" s="159"/>
      <c r="R13" s="159"/>
      <c r="S13" s="15">
        <f t="shared" si="2"/>
        <v>0</v>
      </c>
      <c r="T13" s="120">
        <v>1</v>
      </c>
      <c r="U13" s="160"/>
      <c r="V13" s="160"/>
      <c r="W13" s="16">
        <f t="shared" si="4"/>
        <v>0</v>
      </c>
      <c r="X13" s="17">
        <f t="shared" si="3"/>
        <v>0</v>
      </c>
    </row>
    <row r="14" spans="1:24" s="1" customFormat="1" thickBot="1" x14ac:dyDescent="0.25">
      <c r="A14" s="97" t="s">
        <v>53</v>
      </c>
      <c r="B14" s="10" t="s">
        <v>54</v>
      </c>
      <c r="C14" s="115">
        <v>1</v>
      </c>
      <c r="D14" s="156"/>
      <c r="E14" s="115">
        <v>1</v>
      </c>
      <c r="F14" s="156"/>
      <c r="G14" s="115">
        <v>1</v>
      </c>
      <c r="H14" s="156"/>
      <c r="I14" s="174">
        <v>1</v>
      </c>
      <c r="J14" s="12"/>
      <c r="K14" s="13">
        <f t="shared" si="0"/>
        <v>0</v>
      </c>
      <c r="L14" s="120">
        <v>1</v>
      </c>
      <c r="M14" s="158"/>
      <c r="N14" s="158"/>
      <c r="O14" s="15">
        <f t="shared" si="1"/>
        <v>0</v>
      </c>
      <c r="P14" s="120">
        <v>1</v>
      </c>
      <c r="Q14" s="159"/>
      <c r="R14" s="159"/>
      <c r="S14" s="15">
        <f t="shared" si="2"/>
        <v>0</v>
      </c>
      <c r="T14" s="120">
        <v>1</v>
      </c>
      <c r="U14" s="160"/>
      <c r="V14" s="160"/>
      <c r="W14" s="16">
        <f t="shared" si="4"/>
        <v>0</v>
      </c>
      <c r="X14" s="17">
        <f t="shared" si="3"/>
        <v>0</v>
      </c>
    </row>
    <row r="15" spans="1:24" s="1" customFormat="1" thickBot="1" x14ac:dyDescent="0.25">
      <c r="A15" s="97" t="s">
        <v>55</v>
      </c>
      <c r="B15" s="10" t="s">
        <v>56</v>
      </c>
      <c r="C15" s="115">
        <v>14</v>
      </c>
      <c r="D15" s="156"/>
      <c r="E15" s="115">
        <v>3</v>
      </c>
      <c r="F15" s="156"/>
      <c r="G15" s="115">
        <v>3</v>
      </c>
      <c r="H15" s="156"/>
      <c r="I15" s="174">
        <v>2</v>
      </c>
      <c r="J15" s="12"/>
      <c r="K15" s="13">
        <f t="shared" si="0"/>
        <v>0</v>
      </c>
      <c r="L15" s="120">
        <v>1</v>
      </c>
      <c r="M15" s="158"/>
      <c r="N15" s="158"/>
      <c r="O15" s="15">
        <f t="shared" si="1"/>
        <v>0</v>
      </c>
      <c r="P15" s="120">
        <v>1</v>
      </c>
      <c r="Q15" s="159"/>
      <c r="R15" s="159"/>
      <c r="S15" s="15">
        <f t="shared" si="2"/>
        <v>0</v>
      </c>
      <c r="T15" s="120">
        <v>1</v>
      </c>
      <c r="U15" s="160"/>
      <c r="V15" s="160"/>
      <c r="W15" s="16">
        <f t="shared" si="4"/>
        <v>0</v>
      </c>
      <c r="X15" s="17">
        <f t="shared" si="3"/>
        <v>0</v>
      </c>
    </row>
    <row r="16" spans="1:24" s="1" customFormat="1" thickBot="1" x14ac:dyDescent="0.25">
      <c r="A16" s="97" t="s">
        <v>57</v>
      </c>
      <c r="B16" s="10" t="s">
        <v>58</v>
      </c>
      <c r="C16" s="115">
        <v>1</v>
      </c>
      <c r="D16" s="156"/>
      <c r="E16" s="115">
        <v>1</v>
      </c>
      <c r="F16" s="156"/>
      <c r="G16" s="115">
        <v>2</v>
      </c>
      <c r="H16" s="156"/>
      <c r="I16" s="174">
        <v>1</v>
      </c>
      <c r="J16" s="12"/>
      <c r="K16" s="13">
        <f t="shared" si="0"/>
        <v>0</v>
      </c>
      <c r="L16" s="120">
        <v>1</v>
      </c>
      <c r="M16" s="158"/>
      <c r="N16" s="158"/>
      <c r="O16" s="15">
        <f t="shared" si="1"/>
        <v>0</v>
      </c>
      <c r="P16" s="120">
        <v>1</v>
      </c>
      <c r="Q16" s="159"/>
      <c r="R16" s="159"/>
      <c r="S16" s="15">
        <f t="shared" si="2"/>
        <v>0</v>
      </c>
      <c r="T16" s="120">
        <v>1</v>
      </c>
      <c r="U16" s="160"/>
      <c r="V16" s="160"/>
      <c r="W16" s="16">
        <f t="shared" si="4"/>
        <v>0</v>
      </c>
      <c r="X16" s="17">
        <f t="shared" si="3"/>
        <v>0</v>
      </c>
    </row>
    <row r="17" spans="1:24" s="1" customFormat="1" thickBot="1" x14ac:dyDescent="0.25">
      <c r="A17" s="97" t="s">
        <v>59</v>
      </c>
      <c r="B17" s="10" t="s">
        <v>60</v>
      </c>
      <c r="C17" s="115">
        <v>28</v>
      </c>
      <c r="D17" s="156"/>
      <c r="E17" s="115">
        <v>5</v>
      </c>
      <c r="F17" s="156"/>
      <c r="G17" s="115">
        <v>5</v>
      </c>
      <c r="H17" s="156"/>
      <c r="I17" s="174">
        <v>2</v>
      </c>
      <c r="J17" s="12"/>
      <c r="K17" s="13">
        <f t="shared" si="0"/>
        <v>0</v>
      </c>
      <c r="L17" s="120">
        <v>1</v>
      </c>
      <c r="M17" s="158"/>
      <c r="N17" s="158"/>
      <c r="O17" s="15">
        <f t="shared" si="1"/>
        <v>0</v>
      </c>
      <c r="P17" s="120">
        <v>1</v>
      </c>
      <c r="Q17" s="159"/>
      <c r="R17" s="159"/>
      <c r="S17" s="15">
        <f t="shared" si="2"/>
        <v>0</v>
      </c>
      <c r="T17" s="120">
        <v>1</v>
      </c>
      <c r="U17" s="160"/>
      <c r="V17" s="160"/>
      <c r="W17" s="16">
        <f t="shared" si="4"/>
        <v>0</v>
      </c>
      <c r="X17" s="17">
        <f t="shared" si="3"/>
        <v>0</v>
      </c>
    </row>
    <row r="18" spans="1:24" s="1" customFormat="1" thickBot="1" x14ac:dyDescent="0.25">
      <c r="A18" s="97" t="s">
        <v>61</v>
      </c>
      <c r="B18" s="10" t="s">
        <v>62</v>
      </c>
      <c r="C18" s="115">
        <v>12</v>
      </c>
      <c r="D18" s="156"/>
      <c r="E18" s="115">
        <v>1</v>
      </c>
      <c r="F18" s="156"/>
      <c r="G18" s="115">
        <v>6</v>
      </c>
      <c r="H18" s="156"/>
      <c r="I18" s="174">
        <v>1</v>
      </c>
      <c r="J18" s="12"/>
      <c r="K18" s="13">
        <f t="shared" si="0"/>
        <v>0</v>
      </c>
      <c r="L18" s="120">
        <v>1</v>
      </c>
      <c r="M18" s="158"/>
      <c r="N18" s="158"/>
      <c r="O18" s="15">
        <f t="shared" si="1"/>
        <v>0</v>
      </c>
      <c r="P18" s="120">
        <v>1</v>
      </c>
      <c r="Q18" s="159"/>
      <c r="R18" s="159"/>
      <c r="S18" s="15">
        <f t="shared" si="2"/>
        <v>0</v>
      </c>
      <c r="T18" s="120">
        <v>1</v>
      </c>
      <c r="U18" s="160"/>
      <c r="V18" s="160"/>
      <c r="W18" s="16">
        <f t="shared" si="4"/>
        <v>0</v>
      </c>
      <c r="X18" s="17">
        <f t="shared" si="3"/>
        <v>0</v>
      </c>
    </row>
    <row r="19" spans="1:24" s="1" customFormat="1" thickBot="1" x14ac:dyDescent="0.25">
      <c r="A19" s="97" t="s">
        <v>63</v>
      </c>
      <c r="B19" s="10" t="s">
        <v>64</v>
      </c>
      <c r="C19" s="115">
        <v>1</v>
      </c>
      <c r="D19" s="156"/>
      <c r="E19" s="115">
        <v>1</v>
      </c>
      <c r="F19" s="156"/>
      <c r="G19" s="115">
        <v>1</v>
      </c>
      <c r="H19" s="156"/>
      <c r="I19" s="174">
        <v>1</v>
      </c>
      <c r="J19" s="12"/>
      <c r="K19" s="13">
        <f t="shared" si="0"/>
        <v>0</v>
      </c>
      <c r="L19" s="120">
        <v>1</v>
      </c>
      <c r="M19" s="158"/>
      <c r="N19" s="158"/>
      <c r="O19" s="15">
        <f t="shared" si="1"/>
        <v>0</v>
      </c>
      <c r="P19" s="120">
        <v>1</v>
      </c>
      <c r="Q19" s="159"/>
      <c r="R19" s="159"/>
      <c r="S19" s="15">
        <f t="shared" si="2"/>
        <v>0</v>
      </c>
      <c r="T19" s="120">
        <v>1</v>
      </c>
      <c r="U19" s="160"/>
      <c r="V19" s="160"/>
      <c r="W19" s="16">
        <f t="shared" si="4"/>
        <v>0</v>
      </c>
      <c r="X19" s="17">
        <f t="shared" si="3"/>
        <v>0</v>
      </c>
    </row>
    <row r="20" spans="1:24" s="1" customFormat="1" thickBot="1" x14ac:dyDescent="0.25">
      <c r="A20" s="97" t="s">
        <v>65</v>
      </c>
      <c r="B20" s="10" t="s">
        <v>66</v>
      </c>
      <c r="C20" s="115">
        <v>3</v>
      </c>
      <c r="D20" s="156"/>
      <c r="E20" s="115">
        <v>1</v>
      </c>
      <c r="F20" s="156"/>
      <c r="G20" s="115">
        <v>3</v>
      </c>
      <c r="H20" s="156"/>
      <c r="I20" s="174">
        <v>1</v>
      </c>
      <c r="J20" s="12"/>
      <c r="K20" s="13">
        <f t="shared" si="0"/>
        <v>0</v>
      </c>
      <c r="L20" s="120">
        <v>1</v>
      </c>
      <c r="M20" s="158"/>
      <c r="N20" s="158"/>
      <c r="O20" s="15">
        <f t="shared" si="1"/>
        <v>0</v>
      </c>
      <c r="P20" s="120">
        <v>1</v>
      </c>
      <c r="Q20" s="159"/>
      <c r="R20" s="159"/>
      <c r="S20" s="15">
        <f t="shared" si="2"/>
        <v>0</v>
      </c>
      <c r="T20" s="120">
        <v>1</v>
      </c>
      <c r="U20" s="160"/>
      <c r="V20" s="160"/>
      <c r="W20" s="16">
        <f t="shared" si="4"/>
        <v>0</v>
      </c>
      <c r="X20" s="17">
        <f t="shared" si="3"/>
        <v>0</v>
      </c>
    </row>
    <row r="21" spans="1:24" s="1" customFormat="1" thickBot="1" x14ac:dyDescent="0.25">
      <c r="A21" s="97" t="s">
        <v>67</v>
      </c>
      <c r="B21" s="10" t="s">
        <v>68</v>
      </c>
      <c r="C21" s="115">
        <v>1</v>
      </c>
      <c r="D21" s="156"/>
      <c r="E21" s="115">
        <v>1</v>
      </c>
      <c r="F21" s="156"/>
      <c r="G21" s="115">
        <v>1</v>
      </c>
      <c r="H21" s="156"/>
      <c r="I21" s="174">
        <v>1</v>
      </c>
      <c r="J21" s="12"/>
      <c r="K21" s="13">
        <f t="shared" si="0"/>
        <v>0</v>
      </c>
      <c r="L21" s="120">
        <v>1</v>
      </c>
      <c r="M21" s="158"/>
      <c r="N21" s="158"/>
      <c r="O21" s="15">
        <f t="shared" si="1"/>
        <v>0</v>
      </c>
      <c r="P21" s="120">
        <v>1</v>
      </c>
      <c r="Q21" s="159"/>
      <c r="R21" s="159"/>
      <c r="S21" s="15">
        <f t="shared" si="2"/>
        <v>0</v>
      </c>
      <c r="T21" s="120">
        <v>1</v>
      </c>
      <c r="U21" s="160"/>
      <c r="V21" s="160"/>
      <c r="W21" s="16">
        <f t="shared" si="4"/>
        <v>0</v>
      </c>
      <c r="X21" s="17">
        <f t="shared" si="3"/>
        <v>0</v>
      </c>
    </row>
    <row r="22" spans="1:24" s="1" customFormat="1" thickBot="1" x14ac:dyDescent="0.25">
      <c r="A22" s="97" t="s">
        <v>69</v>
      </c>
      <c r="B22" s="10" t="s">
        <v>70</v>
      </c>
      <c r="C22" s="115">
        <v>1</v>
      </c>
      <c r="D22" s="156"/>
      <c r="E22" s="115">
        <v>1</v>
      </c>
      <c r="F22" s="156"/>
      <c r="G22" s="115">
        <v>3</v>
      </c>
      <c r="H22" s="156"/>
      <c r="I22" s="174">
        <v>1</v>
      </c>
      <c r="J22" s="12"/>
      <c r="K22" s="13">
        <f t="shared" si="0"/>
        <v>0</v>
      </c>
      <c r="L22" s="120">
        <v>1</v>
      </c>
      <c r="M22" s="158"/>
      <c r="N22" s="158"/>
      <c r="O22" s="15">
        <f t="shared" si="1"/>
        <v>0</v>
      </c>
      <c r="P22" s="120">
        <v>1</v>
      </c>
      <c r="Q22" s="159"/>
      <c r="R22" s="159"/>
      <c r="S22" s="15">
        <f t="shared" si="2"/>
        <v>0</v>
      </c>
      <c r="T22" s="120">
        <v>1</v>
      </c>
      <c r="U22" s="160"/>
      <c r="V22" s="160"/>
      <c r="W22" s="16">
        <f t="shared" si="4"/>
        <v>0</v>
      </c>
      <c r="X22" s="17">
        <f t="shared" si="3"/>
        <v>0</v>
      </c>
    </row>
    <row r="23" spans="1:24" s="1" customFormat="1" thickBot="1" x14ac:dyDescent="0.25">
      <c r="A23" s="97" t="s">
        <v>71</v>
      </c>
      <c r="B23" s="10" t="s">
        <v>72</v>
      </c>
      <c r="C23" s="115">
        <v>1</v>
      </c>
      <c r="D23" s="156"/>
      <c r="E23" s="115">
        <v>1</v>
      </c>
      <c r="F23" s="156"/>
      <c r="G23" s="115">
        <v>1</v>
      </c>
      <c r="H23" s="156"/>
      <c r="I23" s="174">
        <v>1</v>
      </c>
      <c r="J23" s="12"/>
      <c r="K23" s="13">
        <f t="shared" si="0"/>
        <v>0</v>
      </c>
      <c r="L23" s="120">
        <v>1</v>
      </c>
      <c r="M23" s="158"/>
      <c r="N23" s="158"/>
      <c r="O23" s="15">
        <f t="shared" si="1"/>
        <v>0</v>
      </c>
      <c r="P23" s="120">
        <v>1</v>
      </c>
      <c r="Q23" s="159"/>
      <c r="R23" s="159"/>
      <c r="S23" s="15">
        <f t="shared" si="2"/>
        <v>0</v>
      </c>
      <c r="T23" s="120">
        <v>1</v>
      </c>
      <c r="U23" s="160"/>
      <c r="V23" s="160"/>
      <c r="W23" s="16">
        <f t="shared" si="4"/>
        <v>0</v>
      </c>
      <c r="X23" s="17">
        <f t="shared" si="3"/>
        <v>0</v>
      </c>
    </row>
    <row r="24" spans="1:24" s="1" customFormat="1" thickBot="1" x14ac:dyDescent="0.25">
      <c r="A24" s="97" t="s">
        <v>73</v>
      </c>
      <c r="B24" s="10" t="s">
        <v>74</v>
      </c>
      <c r="C24" s="115">
        <v>1</v>
      </c>
      <c r="D24" s="156"/>
      <c r="E24" s="115">
        <v>1</v>
      </c>
      <c r="F24" s="156"/>
      <c r="G24" s="115">
        <v>1</v>
      </c>
      <c r="H24" s="156"/>
      <c r="I24" s="174">
        <v>1</v>
      </c>
      <c r="J24" s="12"/>
      <c r="K24" s="13">
        <f t="shared" si="0"/>
        <v>0</v>
      </c>
      <c r="L24" s="120">
        <v>1</v>
      </c>
      <c r="M24" s="158"/>
      <c r="N24" s="158"/>
      <c r="O24" s="15">
        <f t="shared" si="1"/>
        <v>0</v>
      </c>
      <c r="P24" s="120">
        <v>1</v>
      </c>
      <c r="Q24" s="159"/>
      <c r="R24" s="159"/>
      <c r="S24" s="15">
        <f t="shared" si="2"/>
        <v>0</v>
      </c>
      <c r="T24" s="120">
        <v>1</v>
      </c>
      <c r="U24" s="160"/>
      <c r="V24" s="160"/>
      <c r="W24" s="16">
        <f t="shared" si="4"/>
        <v>0</v>
      </c>
      <c r="X24" s="17">
        <f t="shared" si="3"/>
        <v>0</v>
      </c>
    </row>
    <row r="25" spans="1:24" s="1" customFormat="1" ht="20.25" customHeight="1" thickBot="1" x14ac:dyDescent="0.25">
      <c r="A25" s="18"/>
      <c r="B25" s="19"/>
      <c r="C25" s="19"/>
      <c r="D25" s="19"/>
      <c r="E25" s="19"/>
      <c r="F25" s="175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45">
        <f>SUM(X6:X24)</f>
        <v>0</v>
      </c>
    </row>
    <row r="26" spans="1:24" s="1" customFormat="1" ht="26.25" customHeight="1" thickBot="1" x14ac:dyDescent="0.25">
      <c r="A26" s="213" t="s">
        <v>75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5"/>
    </row>
    <row r="27" spans="1:24" s="1" customFormat="1" thickBot="1" x14ac:dyDescent="0.25">
      <c r="A27" s="310" t="s">
        <v>76</v>
      </c>
      <c r="B27" s="311"/>
      <c r="C27" s="311"/>
      <c r="D27" s="312"/>
      <c r="E27" s="20"/>
      <c r="F27" s="176"/>
      <c r="G27" s="21"/>
      <c r="H27" s="21"/>
      <c r="I27" s="21"/>
      <c r="J27" s="21"/>
      <c r="K27" s="20"/>
      <c r="L27" s="22"/>
      <c r="M27" s="21"/>
      <c r="N27" s="21"/>
      <c r="O27" s="20"/>
      <c r="P27" s="22"/>
      <c r="Q27" s="21"/>
      <c r="R27" s="21"/>
      <c r="S27" s="20"/>
      <c r="T27" s="22"/>
      <c r="U27" s="21"/>
      <c r="V27" s="21"/>
      <c r="W27" s="7"/>
      <c r="X27" s="313"/>
    </row>
    <row r="28" spans="1:24" s="1" customFormat="1" ht="13.5" customHeight="1" thickBot="1" x14ac:dyDescent="0.25">
      <c r="A28" s="98"/>
      <c r="B28" s="24"/>
      <c r="C28" s="25" t="s">
        <v>77</v>
      </c>
      <c r="D28" s="25" t="s">
        <v>78</v>
      </c>
      <c r="E28" s="20"/>
      <c r="F28" s="177"/>
      <c r="G28" s="21"/>
      <c r="H28" s="21"/>
      <c r="I28" s="21"/>
      <c r="J28" s="21"/>
      <c r="K28" s="20"/>
      <c r="L28" s="22"/>
      <c r="M28" s="21"/>
      <c r="N28" s="21"/>
      <c r="O28" s="20"/>
      <c r="P28" s="22"/>
      <c r="Q28" s="21"/>
      <c r="R28" s="21"/>
      <c r="S28" s="20"/>
      <c r="T28" s="22"/>
      <c r="U28" s="21"/>
      <c r="V28" s="21"/>
      <c r="W28" s="7"/>
      <c r="X28" s="314"/>
    </row>
    <row r="29" spans="1:24" s="1" customFormat="1" ht="13.5" customHeight="1" thickBot="1" x14ac:dyDescent="0.25">
      <c r="A29" s="218" t="s">
        <v>38</v>
      </c>
      <c r="B29" s="219"/>
      <c r="C29" s="115">
        <v>1</v>
      </c>
      <c r="D29" s="28"/>
      <c r="E29" s="20"/>
      <c r="F29" s="93"/>
      <c r="G29" s="37" t="s">
        <v>88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7"/>
      <c r="X29" s="30">
        <f>C29*D29</f>
        <v>0</v>
      </c>
    </row>
    <row r="30" spans="1:24" s="1" customFormat="1" ht="13.5" customHeight="1" thickBot="1" x14ac:dyDescent="0.25">
      <c r="A30" s="218" t="s">
        <v>40</v>
      </c>
      <c r="B30" s="219"/>
      <c r="C30" s="115">
        <v>1</v>
      </c>
      <c r="D30" s="28"/>
      <c r="E30" s="20"/>
      <c r="F30" s="93"/>
      <c r="G30" s="37" t="s">
        <v>90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7"/>
      <c r="X30" s="30">
        <f t="shared" ref="X30:X47" si="5">C30*D30</f>
        <v>0</v>
      </c>
    </row>
    <row r="31" spans="1:24" s="1" customFormat="1" ht="13.5" customHeight="1" thickBot="1" x14ac:dyDescent="0.25">
      <c r="A31" s="218" t="s">
        <v>42</v>
      </c>
      <c r="B31" s="219"/>
      <c r="C31" s="115">
        <v>1</v>
      </c>
      <c r="D31" s="28"/>
      <c r="E31" s="20"/>
      <c r="F31" s="93"/>
      <c r="G31" s="37" t="s">
        <v>94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7"/>
      <c r="X31" s="30">
        <f t="shared" si="5"/>
        <v>0</v>
      </c>
    </row>
    <row r="32" spans="1:24" s="1" customFormat="1" ht="13.5" customHeight="1" thickBot="1" x14ac:dyDescent="0.25">
      <c r="A32" s="218" t="s">
        <v>44</v>
      </c>
      <c r="B32" s="219"/>
      <c r="C32" s="115">
        <v>1</v>
      </c>
      <c r="D32" s="28"/>
      <c r="E32" s="20"/>
      <c r="F32" s="93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7"/>
      <c r="X32" s="30">
        <f t="shared" si="5"/>
        <v>0</v>
      </c>
    </row>
    <row r="33" spans="1:24" s="1" customFormat="1" ht="13.5" customHeight="1" thickBot="1" x14ac:dyDescent="0.25">
      <c r="A33" s="218" t="s">
        <v>46</v>
      </c>
      <c r="B33" s="219"/>
      <c r="C33" s="115">
        <v>1</v>
      </c>
      <c r="D33" s="28"/>
      <c r="E33" s="20"/>
      <c r="F33" s="93"/>
      <c r="G33" s="323"/>
      <c r="H33" s="323"/>
      <c r="I33" s="323"/>
      <c r="J33" s="323"/>
      <c r="K33" s="323"/>
      <c r="L33" s="323"/>
      <c r="M33" s="323"/>
      <c r="N33" s="323"/>
      <c r="O33" s="323"/>
      <c r="P33" s="323"/>
      <c r="Q33" s="323"/>
      <c r="R33" s="20"/>
      <c r="S33" s="20"/>
      <c r="T33" s="20"/>
      <c r="U33" s="20"/>
      <c r="V33" s="20"/>
      <c r="W33" s="7"/>
      <c r="X33" s="30">
        <f t="shared" si="5"/>
        <v>0</v>
      </c>
    </row>
    <row r="34" spans="1:24" s="1" customFormat="1" ht="13.5" customHeight="1" thickBot="1" x14ac:dyDescent="0.25">
      <c r="A34" s="218" t="s">
        <v>48</v>
      </c>
      <c r="B34" s="219"/>
      <c r="C34" s="115">
        <v>1</v>
      </c>
      <c r="D34" s="28"/>
      <c r="E34" s="20"/>
      <c r="F34" s="93"/>
      <c r="G34" s="323"/>
      <c r="H34" s="323"/>
      <c r="I34" s="323"/>
      <c r="J34" s="323"/>
      <c r="K34" s="323"/>
      <c r="L34" s="323"/>
      <c r="M34" s="323"/>
      <c r="N34" s="323"/>
      <c r="O34" s="323"/>
      <c r="P34" s="323"/>
      <c r="Q34" s="323"/>
      <c r="R34" s="20"/>
      <c r="S34" s="20"/>
      <c r="T34" s="20"/>
      <c r="U34" s="20"/>
      <c r="V34" s="20"/>
      <c r="W34" s="7"/>
      <c r="X34" s="30">
        <f t="shared" si="5"/>
        <v>0</v>
      </c>
    </row>
    <row r="35" spans="1:24" s="1" customFormat="1" ht="13.5" customHeight="1" thickBot="1" x14ac:dyDescent="0.25">
      <c r="A35" s="218" t="s">
        <v>50</v>
      </c>
      <c r="B35" s="219"/>
      <c r="C35" s="115">
        <v>2</v>
      </c>
      <c r="D35" s="28"/>
      <c r="E35" s="20"/>
      <c r="F35" s="93"/>
      <c r="G35" s="323"/>
      <c r="H35" s="323"/>
      <c r="I35" s="323"/>
      <c r="J35" s="323"/>
      <c r="K35" s="323"/>
      <c r="L35" s="323"/>
      <c r="M35" s="323"/>
      <c r="N35" s="323"/>
      <c r="O35" s="323"/>
      <c r="P35" s="323"/>
      <c r="Q35" s="323"/>
      <c r="R35" s="20"/>
      <c r="S35" s="20"/>
      <c r="T35" s="20"/>
      <c r="U35" s="20"/>
      <c r="V35" s="20"/>
      <c r="W35" s="7"/>
      <c r="X35" s="30">
        <f t="shared" si="5"/>
        <v>0</v>
      </c>
    </row>
    <row r="36" spans="1:24" s="1" customFormat="1" ht="13.5" customHeight="1" thickBot="1" x14ac:dyDescent="0.25">
      <c r="A36" s="218" t="s">
        <v>52</v>
      </c>
      <c r="B36" s="219"/>
      <c r="C36" s="115">
        <v>2</v>
      </c>
      <c r="D36" s="28"/>
      <c r="E36" s="20"/>
      <c r="F36" s="93"/>
      <c r="G36" s="323"/>
      <c r="H36" s="323"/>
      <c r="I36" s="323"/>
      <c r="J36" s="323"/>
      <c r="K36" s="323"/>
      <c r="L36" s="323"/>
      <c r="M36" s="323"/>
      <c r="N36" s="323"/>
      <c r="O36" s="323"/>
      <c r="P36" s="323"/>
      <c r="Q36" s="323"/>
      <c r="R36" s="20"/>
      <c r="S36" s="20"/>
      <c r="T36" s="20"/>
      <c r="U36" s="20"/>
      <c r="V36" s="20"/>
      <c r="W36" s="7"/>
      <c r="X36" s="30">
        <f t="shared" si="5"/>
        <v>0</v>
      </c>
    </row>
    <row r="37" spans="1:24" s="1" customFormat="1" ht="13.5" customHeight="1" thickBot="1" x14ac:dyDescent="0.25">
      <c r="A37" s="218" t="s">
        <v>54</v>
      </c>
      <c r="B37" s="219"/>
      <c r="C37" s="115">
        <v>1</v>
      </c>
      <c r="D37" s="28"/>
      <c r="E37" s="20"/>
      <c r="F37" s="93"/>
      <c r="G37" s="323"/>
      <c r="H37" s="323"/>
      <c r="I37" s="323"/>
      <c r="J37" s="323"/>
      <c r="K37" s="323"/>
      <c r="L37" s="323"/>
      <c r="M37" s="323"/>
      <c r="N37" s="323"/>
      <c r="O37" s="323"/>
      <c r="P37" s="323"/>
      <c r="Q37" s="323"/>
      <c r="R37" s="20"/>
      <c r="S37" s="20"/>
      <c r="T37" s="20"/>
      <c r="U37" s="20"/>
      <c r="V37" s="20"/>
      <c r="W37" s="7"/>
      <c r="X37" s="30">
        <f t="shared" si="5"/>
        <v>0</v>
      </c>
    </row>
    <row r="38" spans="1:24" s="1" customFormat="1" ht="13.5" customHeight="1" thickBot="1" x14ac:dyDescent="0.25">
      <c r="A38" s="218" t="s">
        <v>56</v>
      </c>
      <c r="B38" s="219"/>
      <c r="C38" s="115">
        <v>3</v>
      </c>
      <c r="D38" s="28"/>
      <c r="E38" s="20"/>
      <c r="F38" s="93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20"/>
      <c r="S38" s="20"/>
      <c r="T38" s="20"/>
      <c r="U38" s="20"/>
      <c r="V38" s="20"/>
      <c r="W38" s="7"/>
      <c r="X38" s="30">
        <f t="shared" si="5"/>
        <v>0</v>
      </c>
    </row>
    <row r="39" spans="1:24" s="1" customFormat="1" ht="13.5" customHeight="1" thickBot="1" x14ac:dyDescent="0.25">
      <c r="A39" s="218" t="s">
        <v>58</v>
      </c>
      <c r="B39" s="219"/>
      <c r="C39" s="115">
        <v>1</v>
      </c>
      <c r="D39" s="28"/>
      <c r="E39" s="20"/>
      <c r="F39" s="93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20"/>
      <c r="S39" s="20"/>
      <c r="T39" s="20"/>
      <c r="U39" s="20"/>
      <c r="V39" s="20"/>
      <c r="W39" s="7"/>
      <c r="X39" s="30">
        <f t="shared" si="5"/>
        <v>0</v>
      </c>
    </row>
    <row r="40" spans="1:24" s="1" customFormat="1" ht="13.5" customHeight="1" thickBot="1" x14ac:dyDescent="0.25">
      <c r="A40" s="218" t="s">
        <v>60</v>
      </c>
      <c r="B40" s="219"/>
      <c r="C40" s="115">
        <v>6</v>
      </c>
      <c r="D40" s="28"/>
      <c r="E40" s="20"/>
      <c r="F40" s="93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7"/>
      <c r="X40" s="30">
        <f t="shared" si="5"/>
        <v>0</v>
      </c>
    </row>
    <row r="41" spans="1:24" s="1" customFormat="1" ht="13.5" customHeight="1" thickBot="1" x14ac:dyDescent="0.25">
      <c r="A41" s="218" t="s">
        <v>62</v>
      </c>
      <c r="B41" s="219"/>
      <c r="C41" s="115">
        <v>3</v>
      </c>
      <c r="D41" s="28"/>
      <c r="E41" s="20"/>
      <c r="F41" s="93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7"/>
      <c r="X41" s="30">
        <f t="shared" si="5"/>
        <v>0</v>
      </c>
    </row>
    <row r="42" spans="1:24" s="1" customFormat="1" ht="13.5" customHeight="1" thickBot="1" x14ac:dyDescent="0.25">
      <c r="A42" s="218" t="s">
        <v>64</v>
      </c>
      <c r="B42" s="219"/>
      <c r="C42" s="115">
        <v>1</v>
      </c>
      <c r="D42" s="28"/>
      <c r="E42" s="20"/>
      <c r="F42" s="93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7"/>
      <c r="X42" s="30">
        <f t="shared" si="5"/>
        <v>0</v>
      </c>
    </row>
    <row r="43" spans="1:24" s="1" customFormat="1" ht="13.5" customHeight="1" thickBot="1" x14ac:dyDescent="0.25">
      <c r="A43" s="218" t="s">
        <v>66</v>
      </c>
      <c r="B43" s="219"/>
      <c r="C43" s="115">
        <v>1</v>
      </c>
      <c r="D43" s="28"/>
      <c r="E43" s="20"/>
      <c r="F43" s="93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7"/>
      <c r="X43" s="30">
        <f t="shared" si="5"/>
        <v>0</v>
      </c>
    </row>
    <row r="44" spans="1:24" s="1" customFormat="1" ht="13.5" customHeight="1" thickBot="1" x14ac:dyDescent="0.25">
      <c r="A44" s="218" t="s">
        <v>68</v>
      </c>
      <c r="B44" s="219"/>
      <c r="C44" s="115">
        <v>1</v>
      </c>
      <c r="D44" s="28"/>
      <c r="E44" s="20"/>
      <c r="F44" s="93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7"/>
      <c r="X44" s="30">
        <f t="shared" si="5"/>
        <v>0</v>
      </c>
    </row>
    <row r="45" spans="1:24" s="1" customFormat="1" ht="13.5" customHeight="1" thickBot="1" x14ac:dyDescent="0.25">
      <c r="A45" s="218" t="s">
        <v>70</v>
      </c>
      <c r="B45" s="219"/>
      <c r="C45" s="115">
        <v>1</v>
      </c>
      <c r="D45" s="28"/>
      <c r="E45" s="20"/>
      <c r="F45" s="93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7"/>
      <c r="X45" s="30">
        <f t="shared" si="5"/>
        <v>0</v>
      </c>
    </row>
    <row r="46" spans="1:24" s="1" customFormat="1" ht="13.5" customHeight="1" thickBot="1" x14ac:dyDescent="0.25">
      <c r="A46" s="218" t="s">
        <v>72</v>
      </c>
      <c r="B46" s="219"/>
      <c r="C46" s="115">
        <v>1</v>
      </c>
      <c r="D46" s="28"/>
      <c r="E46" s="20"/>
      <c r="F46" s="93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7"/>
      <c r="X46" s="30">
        <f t="shared" si="5"/>
        <v>0</v>
      </c>
    </row>
    <row r="47" spans="1:24" s="1" customFormat="1" ht="13.5" customHeight="1" thickBot="1" x14ac:dyDescent="0.25">
      <c r="A47" s="218" t="s">
        <v>74</v>
      </c>
      <c r="B47" s="219"/>
      <c r="C47" s="115">
        <v>1</v>
      </c>
      <c r="D47" s="28"/>
      <c r="E47" s="20"/>
      <c r="F47" s="93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7"/>
      <c r="X47" s="30">
        <f t="shared" si="5"/>
        <v>0</v>
      </c>
    </row>
    <row r="48" spans="1:24" s="1" customFormat="1" thickBot="1" x14ac:dyDescent="0.25">
      <c r="A48" s="20"/>
      <c r="B48" s="20"/>
      <c r="C48" s="20"/>
      <c r="D48" s="20"/>
      <c r="E48" s="20"/>
      <c r="F48" s="179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32" t="s">
        <v>79</v>
      </c>
      <c r="W48" s="220">
        <f>SUM(X29:X47)</f>
        <v>0</v>
      </c>
      <c r="X48" s="221"/>
    </row>
    <row r="49" spans="1:24" s="1" customFormat="1" ht="13.5" customHeight="1" thickBot="1" x14ac:dyDescent="0.25">
      <c r="A49" s="222" t="s">
        <v>80</v>
      </c>
      <c r="B49" s="222"/>
      <c r="C49" s="222"/>
      <c r="D49" s="222"/>
      <c r="E49" s="20"/>
      <c r="F49" s="179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</row>
    <row r="50" spans="1:24" s="1" customFormat="1" thickBot="1" x14ac:dyDescent="0.25">
      <c r="A50" s="218" t="s">
        <v>106</v>
      </c>
      <c r="B50" s="219"/>
      <c r="C50" s="115">
        <v>56</v>
      </c>
      <c r="D50" s="161"/>
      <c r="E50" s="20"/>
      <c r="F50" s="93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7"/>
      <c r="X50" s="33">
        <f>D50*C50</f>
        <v>0</v>
      </c>
    </row>
    <row r="51" spans="1:24" s="1" customFormat="1" ht="13.5" customHeight="1" thickBot="1" x14ac:dyDescent="0.25">
      <c r="A51" s="218" t="s">
        <v>82</v>
      </c>
      <c r="B51" s="219"/>
      <c r="C51" s="115">
        <v>39</v>
      </c>
      <c r="D51" s="99"/>
      <c r="E51" s="20"/>
      <c r="F51" s="93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7"/>
      <c r="X51" s="30">
        <f>D51*C51</f>
        <v>0</v>
      </c>
    </row>
    <row r="52" spans="1:24" s="1" customFormat="1" thickBot="1" x14ac:dyDescent="0.25">
      <c r="A52" s="218" t="s">
        <v>83</v>
      </c>
      <c r="B52" s="219"/>
      <c r="C52" s="115">
        <v>156</v>
      </c>
      <c r="D52" s="161"/>
      <c r="E52" s="20"/>
      <c r="F52" s="179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7"/>
      <c r="X52" s="30">
        <f>D52*C52</f>
        <v>0</v>
      </c>
    </row>
    <row r="53" spans="1:24" s="1" customFormat="1" thickBot="1" x14ac:dyDescent="0.25">
      <c r="A53" s="20"/>
      <c r="B53" s="20"/>
      <c r="C53" s="20"/>
      <c r="D53" s="20"/>
      <c r="E53" s="20"/>
      <c r="F53" s="179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32" t="s">
        <v>79</v>
      </c>
      <c r="W53" s="220">
        <f>SUM(X50:X52)</f>
        <v>0</v>
      </c>
      <c r="X53" s="221"/>
    </row>
    <row r="54" spans="1:24" s="1" customFormat="1" thickBot="1" x14ac:dyDescent="0.25">
      <c r="A54" s="222" t="s">
        <v>107</v>
      </c>
      <c r="B54" s="222"/>
      <c r="C54" s="20" t="s">
        <v>84</v>
      </c>
      <c r="D54" s="20"/>
      <c r="E54" s="20"/>
      <c r="F54" s="179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</row>
    <row r="55" spans="1:24" s="1" customFormat="1" thickBot="1" x14ac:dyDescent="0.25">
      <c r="A55" s="228" t="s">
        <v>86</v>
      </c>
      <c r="B55" s="229"/>
      <c r="C55" s="146">
        <v>495</v>
      </c>
      <c r="D55" s="149">
        <v>3.657</v>
      </c>
      <c r="E55" s="20"/>
      <c r="F55" s="38"/>
      <c r="O55" s="20"/>
      <c r="P55" s="20"/>
      <c r="Q55" s="20"/>
      <c r="R55" s="20"/>
      <c r="S55" s="20"/>
      <c r="T55" s="20"/>
      <c r="U55" s="20"/>
      <c r="V55" s="20"/>
      <c r="W55" s="7"/>
      <c r="X55" s="33">
        <f>D55*C55</f>
        <v>1810.2149999999999</v>
      </c>
    </row>
    <row r="56" spans="1:24" s="1" customFormat="1" thickBot="1" x14ac:dyDescent="0.25">
      <c r="A56" s="228" t="s">
        <v>87</v>
      </c>
      <c r="B56" s="229"/>
      <c r="C56" s="146">
        <v>1916</v>
      </c>
      <c r="D56" s="149">
        <v>3.5819999999999999</v>
      </c>
      <c r="E56" s="36"/>
      <c r="F56" s="38"/>
      <c r="O56" s="36"/>
      <c r="P56" s="36"/>
      <c r="Q56" s="36"/>
      <c r="R56" s="36"/>
      <c r="S56" s="36"/>
      <c r="T56" s="36"/>
      <c r="U56" s="36"/>
      <c r="V56" s="20"/>
      <c r="W56" s="7"/>
      <c r="X56" s="30">
        <f>D56*C56</f>
        <v>6863.1120000000001</v>
      </c>
    </row>
    <row r="57" spans="1:24" s="1" customFormat="1" thickBot="1" x14ac:dyDescent="0.25">
      <c r="A57" s="228" t="s">
        <v>89</v>
      </c>
      <c r="B57" s="229"/>
      <c r="C57" s="146">
        <v>283</v>
      </c>
      <c r="D57" s="149">
        <v>4.59</v>
      </c>
      <c r="E57" s="36"/>
      <c r="F57" s="38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95"/>
      <c r="W57" s="2"/>
      <c r="X57" s="30">
        <f>D57*C57</f>
        <v>1298.97</v>
      </c>
    </row>
    <row r="58" spans="1:24" s="1" customFormat="1" ht="31.5" customHeight="1" thickBot="1" x14ac:dyDescent="0.25">
      <c r="A58" s="85"/>
      <c r="B58" s="85"/>
      <c r="C58" s="85"/>
      <c r="D58" s="85"/>
      <c r="E58" s="85"/>
      <c r="F58" s="38"/>
      <c r="G58" s="85"/>
      <c r="H58" s="85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233" t="s">
        <v>95</v>
      </c>
      <c r="V58" s="234"/>
      <c r="W58" s="220">
        <f>SUM(X55:X57)</f>
        <v>9972.2969999999987</v>
      </c>
      <c r="X58" s="221"/>
    </row>
    <row r="59" spans="1:24" s="1" customFormat="1" ht="34.5" customHeight="1" thickBot="1" x14ac:dyDescent="0.25">
      <c r="A59" s="303" t="s">
        <v>103</v>
      </c>
      <c r="B59" s="304"/>
      <c r="C59" s="304"/>
      <c r="D59" s="304"/>
      <c r="E59" s="304"/>
      <c r="F59" s="304"/>
      <c r="G59" s="304"/>
      <c r="H59" s="304"/>
      <c r="I59" s="305"/>
      <c r="U59" s="240" t="s">
        <v>96</v>
      </c>
      <c r="V59" s="241"/>
      <c r="W59" s="308">
        <f>SUM(X25,W48,W53)</f>
        <v>0</v>
      </c>
      <c r="X59" s="309"/>
    </row>
    <row r="60" spans="1:24" s="1" customFormat="1" ht="27" customHeight="1" thickBot="1" x14ac:dyDescent="0.25">
      <c r="F60" s="38"/>
      <c r="U60" s="223" t="s">
        <v>114</v>
      </c>
      <c r="V60" s="224"/>
      <c r="W60" s="306"/>
      <c r="X60" s="307"/>
    </row>
    <row r="61" spans="1:24" s="1" customFormat="1" ht="12" x14ac:dyDescent="0.2">
      <c r="F61" s="38"/>
    </row>
    <row r="62" spans="1:24" s="1" customFormat="1" ht="12" x14ac:dyDescent="0.2">
      <c r="F62" s="38"/>
    </row>
    <row r="63" spans="1:24" s="1" customFormat="1" ht="12" x14ac:dyDescent="0.2">
      <c r="F63" s="38"/>
    </row>
    <row r="64" spans="1:24" s="1" customFormat="1" ht="12" x14ac:dyDescent="0.2">
      <c r="F64" s="38"/>
      <c r="T64" s="39"/>
    </row>
    <row r="65" spans="6:6" s="1" customFormat="1" ht="12" x14ac:dyDescent="0.2">
      <c r="F65" s="38"/>
    </row>
  </sheetData>
  <mergeCells count="65"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A31:B31"/>
    <mergeCell ref="T3:T4"/>
    <mergeCell ref="U3:U4"/>
    <mergeCell ref="V3:V4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I3:I4"/>
    <mergeCell ref="J3:J4"/>
    <mergeCell ref="A26:X26"/>
    <mergeCell ref="A27:D27"/>
    <mergeCell ref="X27:X28"/>
    <mergeCell ref="A29:B29"/>
    <mergeCell ref="A30:B30"/>
    <mergeCell ref="A32:B32"/>
    <mergeCell ref="A33:B33"/>
    <mergeCell ref="G33:Q37"/>
    <mergeCell ref="A34:B34"/>
    <mergeCell ref="A35:B35"/>
    <mergeCell ref="A36:B36"/>
    <mergeCell ref="A37:B37"/>
    <mergeCell ref="W48:X48"/>
    <mergeCell ref="A49:D49"/>
    <mergeCell ref="A38:B38"/>
    <mergeCell ref="A39:B39"/>
    <mergeCell ref="A40:B40"/>
    <mergeCell ref="A41:B41"/>
    <mergeCell ref="A42:B42"/>
    <mergeCell ref="A43:B43"/>
    <mergeCell ref="A55:B55"/>
    <mergeCell ref="A44:B44"/>
    <mergeCell ref="A45:B45"/>
    <mergeCell ref="A46:B46"/>
    <mergeCell ref="A47:B47"/>
    <mergeCell ref="A50:B50"/>
    <mergeCell ref="A51:B51"/>
    <mergeCell ref="A52:B52"/>
    <mergeCell ref="W53:X53"/>
    <mergeCell ref="A54:B54"/>
    <mergeCell ref="U60:V60"/>
    <mergeCell ref="W60:X60"/>
    <mergeCell ref="A56:B56"/>
    <mergeCell ref="A57:B57"/>
    <mergeCell ref="U58:V58"/>
    <mergeCell ref="W58:X58"/>
    <mergeCell ref="A59:I59"/>
    <mergeCell ref="U59:V59"/>
    <mergeCell ref="W59:X5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Centro Oeste</vt:lpstr>
      <vt:lpstr>Acre</vt:lpstr>
      <vt:lpstr>Amapá</vt:lpstr>
      <vt:lpstr>Amazonas</vt:lpstr>
      <vt:lpstr>Pará</vt:lpstr>
      <vt:lpstr>Rondonia</vt:lpstr>
      <vt:lpstr>Roraima</vt:lpstr>
      <vt:lpstr>Tocantins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Marly Teresa Rangel Licassali</dc:creator>
  <cp:lastModifiedBy>Andressa Tavares da Rocha</cp:lastModifiedBy>
  <cp:lastPrinted>2019-08-20T21:06:33Z</cp:lastPrinted>
  <dcterms:created xsi:type="dcterms:W3CDTF">2019-07-05T13:52:46Z</dcterms:created>
  <dcterms:modified xsi:type="dcterms:W3CDTF">2019-08-29T19:39:43Z</dcterms:modified>
</cp:coreProperties>
</file>